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howInkAnnotation="0"/>
  <mc:AlternateContent xmlns:mc="http://schemas.openxmlformats.org/markup-compatibility/2006">
    <mc:Choice Requires="x15">
      <x15ac:absPath xmlns:x15ac="http://schemas.microsoft.com/office/spreadsheetml/2010/11/ac" url="J:\BUDGET\18-19 Budget\Administration\"/>
    </mc:Choice>
  </mc:AlternateContent>
  <bookViews>
    <workbookView xWindow="-15" yWindow="5865" windowWidth="12120" windowHeight="2520" tabRatio="842" firstSheet="17" activeTab="17"/>
  </bookViews>
  <sheets>
    <sheet name="Salaries" sheetId="12" r:id="rId1"/>
    <sheet name="Benefits" sheetId="13" r:id="rId2"/>
    <sheet name="Supplies" sheetId="14" r:id="rId3"/>
    <sheet name="Furniture &lt; $5K" sheetId="20" r:id="rId4"/>
    <sheet name="Machines &lt; $5K" sheetId="21" r:id="rId5"/>
    <sheet name="Software &lt; $5K" sheetId="22" r:id="rId6"/>
    <sheet name="Postage" sheetId="15" r:id="rId7"/>
    <sheet name="Subscriptions" sheetId="17" r:id="rId8"/>
    <sheet name="Software Maint" sheetId="63" r:id="rId9"/>
    <sheet name="Vehicle Maint" sheetId="19" state="hidden" r:id="rId10"/>
    <sheet name="Mileage" sheetId="24" r:id="rId11"/>
    <sheet name="Bank Chgs" sheetId="25" r:id="rId12"/>
    <sheet name="Communications" sheetId="26" r:id="rId13"/>
    <sheet name="Training" sheetId="23" r:id="rId14"/>
    <sheet name="Liability" sheetId="27" r:id="rId15"/>
    <sheet name="Admin Fee" sheetId="28" r:id="rId16"/>
    <sheet name="Freight" sheetId="31" r:id="rId17"/>
    <sheet name="Outside Serv" sheetId="33" r:id="rId18"/>
    <sheet name="Specialty" sheetId="38" r:id="rId19"/>
    <sheet name="Sponsorships" sheetId="40" r:id="rId20"/>
    <sheet name="BizDip" sheetId="42" state="hidden" r:id="rId21"/>
    <sheet name="Chamber" sheetId="45" r:id="rId22"/>
    <sheet name="HSC" sheetId="46" r:id="rId23"/>
    <sheet name="Local Programs" sheetId="50" r:id="rId24"/>
    <sheet name="Volunteer Prog" sheetId="66" r:id="rId25"/>
    <sheet name="Music Factory" sheetId="65" r:id="rId26"/>
    <sheet name="Rentals" sheetId="52" r:id="rId27"/>
    <sheet name="Memberships" sheetId="53" r:id="rId28"/>
    <sheet name="Transfers" sheetId="54" r:id="rId29"/>
    <sheet name="Machines &gt; $5K" sheetId="64" r:id="rId30"/>
  </sheets>
  <calcPr calcId="171027"/>
  <customWorkbookViews>
    <customWorkbookView name="darcie - Personal View" guid="{EEDD1B77-D165-48DB-B06A-8BE20C52DE8D}" mergeInterval="0" personalView="1" maximized="1" windowWidth="1020" windowHeight="592" activeSheetId="1"/>
    <customWorkbookView name="Astrid Klopsch - Personal View" guid="{436D111F-628A-46A2-A6BF-7830CC8DF5B7}" mergeInterval="0" personalView="1" maximized="1" windowWidth="988" windowHeight="369" activeSheetId="1"/>
    <customWorkbookView name="Eileen  Brewer - Personal View" guid="{CCE102FF-7A4A-40A9-B3BE-A5FD62318598}" mergeInterval="0" personalView="1" maximized="1" windowWidth="984" windowHeight="558" activeSheetId="1"/>
    <customWorkbookView name="Astrid - Personal View" guid="{BAAEBD33-55A1-4BE1-819C-02523CC96E6A}" mergeInterval="0" personalView="1" maximized="1" windowWidth="1003" windowHeight="233" activeSheetId="1"/>
  </customWorkbookViews>
</workbook>
</file>

<file path=xl/calcChain.xml><?xml version="1.0" encoding="utf-8"?>
<calcChain xmlns="http://schemas.openxmlformats.org/spreadsheetml/2006/main">
  <c r="E21" i="33" l="1"/>
  <c r="E17" i="66"/>
  <c r="D17" i="66"/>
  <c r="C17" i="66"/>
  <c r="D21" i="33" l="1"/>
  <c r="D16" i="17"/>
  <c r="E41" i="53"/>
  <c r="E16" i="22" l="1"/>
  <c r="E16" i="23" l="1"/>
  <c r="E26" i="53" l="1"/>
  <c r="D41" i="53" l="1"/>
  <c r="D5" i="50"/>
  <c r="D19" i="50" s="1"/>
  <c r="E16" i="63" l="1"/>
  <c r="D16" i="63"/>
  <c r="C16" i="63"/>
  <c r="C37" i="53"/>
  <c r="C38" i="53"/>
  <c r="C16" i="45" l="1"/>
  <c r="C16" i="23"/>
  <c r="C41" i="53"/>
  <c r="E16" i="65"/>
  <c r="D16" i="65"/>
  <c r="C16" i="65"/>
  <c r="E19" i="50"/>
  <c r="C9" i="50"/>
  <c r="C15" i="50"/>
  <c r="C5" i="50"/>
  <c r="C19" i="50" l="1"/>
  <c r="C8" i="45"/>
  <c r="C21" i="33" l="1"/>
  <c r="C5" i="26" l="1"/>
  <c r="C6" i="26"/>
  <c r="E16" i="64" l="1"/>
  <c r="D16" i="64"/>
  <c r="C16" i="64"/>
  <c r="E16" i="46" l="1"/>
  <c r="E16" i="54" l="1"/>
  <c r="D16" i="54"/>
  <c r="C16" i="54"/>
  <c r="E16" i="52"/>
  <c r="D16" i="52"/>
  <c r="C16" i="52"/>
  <c r="D16" i="46"/>
  <c r="C16" i="46"/>
  <c r="E16" i="45"/>
  <c r="D16" i="45"/>
  <c r="E16" i="42"/>
  <c r="D16" i="42"/>
  <c r="C16" i="42"/>
  <c r="E16" i="38"/>
  <c r="D16" i="38"/>
  <c r="C16" i="38"/>
  <c r="E16" i="31"/>
  <c r="D16" i="31"/>
  <c r="C16" i="31"/>
  <c r="E16" i="28"/>
  <c r="D16" i="28"/>
  <c r="C16" i="28"/>
  <c r="E16" i="27"/>
  <c r="D16" i="27"/>
  <c r="C16" i="27"/>
  <c r="E16" i="26"/>
  <c r="D16" i="26"/>
  <c r="C16" i="26"/>
  <c r="E16" i="25"/>
  <c r="D16" i="25"/>
  <c r="C16" i="25"/>
  <c r="E16" i="24"/>
  <c r="D16" i="24"/>
  <c r="C16" i="24"/>
  <c r="D16" i="23"/>
  <c r="D16" i="22"/>
  <c r="C16" i="22"/>
  <c r="E16" i="21"/>
  <c r="D16" i="21"/>
  <c r="C16" i="21"/>
  <c r="E16" i="20"/>
  <c r="D16" i="20"/>
  <c r="C16" i="20"/>
  <c r="E16" i="19"/>
  <c r="D16" i="19"/>
  <c r="C16" i="19"/>
  <c r="E16" i="17"/>
  <c r="C16" i="17"/>
  <c r="E16" i="15"/>
  <c r="D16" i="15"/>
  <c r="C16" i="15"/>
  <c r="E16" i="14"/>
  <c r="D16" i="14"/>
  <c r="C16" i="14"/>
  <c r="E16" i="13"/>
  <c r="D16" i="13"/>
  <c r="C16" i="13"/>
  <c r="E16" i="12"/>
  <c r="D16" i="12"/>
  <c r="C16" i="12"/>
</calcChain>
</file>

<file path=xl/comments1.xml><?xml version="1.0" encoding="utf-8"?>
<comments xmlns="http://schemas.openxmlformats.org/spreadsheetml/2006/main">
  <authors>
    <author>Marianne Lauda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Marianne Lauda:</t>
        </r>
        <r>
          <rPr>
            <sz val="9"/>
            <color indexed="81"/>
            <rFont val="Tahoma"/>
            <family val="2"/>
          </rPr>
          <t xml:space="preserve">
budget</t>
        </r>
      </text>
    </comment>
  </commentList>
</comments>
</file>

<file path=xl/comments2.xml><?xml version="1.0" encoding="utf-8"?>
<comments xmlns="http://schemas.openxmlformats.org/spreadsheetml/2006/main">
  <authors>
    <author>Marianne Lauda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Marianne Lauda:</t>
        </r>
        <r>
          <rPr>
            <sz val="9"/>
            <color indexed="81"/>
            <rFont val="Tahoma"/>
            <family val="2"/>
          </rPr>
          <t xml:space="preserve">
budget</t>
        </r>
      </text>
    </comment>
  </commentList>
</comments>
</file>

<file path=xl/comments3.xml><?xml version="1.0" encoding="utf-8"?>
<comments xmlns="http://schemas.openxmlformats.org/spreadsheetml/2006/main">
  <authors>
    <author>Marianne Lauda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Marianne Lauda:</t>
        </r>
        <r>
          <rPr>
            <sz val="9"/>
            <color indexed="81"/>
            <rFont val="Tahoma"/>
            <family val="2"/>
          </rPr>
          <t xml:space="preserve">
Marianne, Carol, Barb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Marianne Lauda:</t>
        </r>
        <r>
          <rPr>
            <sz val="9"/>
            <color indexed="81"/>
            <rFont val="Tahoma"/>
            <family val="2"/>
          </rPr>
          <t xml:space="preserve">
Mike, Barb</t>
        </r>
      </text>
    </comment>
  </commentList>
</comments>
</file>

<file path=xl/comments4.xml><?xml version="1.0" encoding="utf-8"?>
<comments xmlns="http://schemas.openxmlformats.org/spreadsheetml/2006/main">
  <authors>
    <author>Marianne Lauda</author>
  </authors>
  <commentList>
    <comment ref="D8" authorId="0" shapeId="0">
      <text>
        <r>
          <rPr>
            <b/>
            <sz val="9"/>
            <color indexed="81"/>
            <rFont val="Tahoma"/>
            <family val="2"/>
          </rPr>
          <t>Marianne Lauda:</t>
        </r>
        <r>
          <rPr>
            <sz val="9"/>
            <color indexed="81"/>
            <rFont val="Tahoma"/>
            <family val="2"/>
          </rPr>
          <t xml:space="preserve">
budget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Marianne Lauda:</t>
        </r>
        <r>
          <rPr>
            <sz val="9"/>
            <color indexed="81"/>
            <rFont val="Tahoma"/>
            <family val="2"/>
          </rPr>
          <t xml:space="preserve">
budget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Marianne Lauda:</t>
        </r>
        <r>
          <rPr>
            <sz val="9"/>
            <color indexed="81"/>
            <rFont val="Tahoma"/>
            <family val="2"/>
          </rPr>
          <t xml:space="preserve">
budget</t>
        </r>
      </text>
    </comment>
  </commentList>
</comments>
</file>

<file path=xl/comments5.xml><?xml version="1.0" encoding="utf-8"?>
<comments xmlns="http://schemas.openxmlformats.org/spreadsheetml/2006/main">
  <authors>
    <author>Marianne Lauda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Marianne Lauda:</t>
        </r>
        <r>
          <rPr>
            <sz val="9"/>
            <color indexed="81"/>
            <rFont val="Tahoma"/>
            <family val="2"/>
          </rPr>
          <t xml:space="preserve">
budget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Marianne Lauda:</t>
        </r>
        <r>
          <rPr>
            <sz val="9"/>
            <color indexed="81"/>
            <rFont val="Tahoma"/>
            <family val="2"/>
          </rPr>
          <t xml:space="preserve">
budget</t>
        </r>
      </text>
    </comment>
  </commentList>
</comments>
</file>

<file path=xl/comments6.xml><?xml version="1.0" encoding="utf-8"?>
<comments xmlns="http://schemas.openxmlformats.org/spreadsheetml/2006/main">
  <authors>
    <author>Marianne Lauda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</rPr>
          <t>Marianne Lauda:</t>
        </r>
        <r>
          <rPr>
            <sz val="9"/>
            <color indexed="81"/>
            <rFont val="Tahoma"/>
            <family val="2"/>
          </rPr>
          <t xml:space="preserve">
budget</t>
        </r>
      </text>
    </comment>
  </commentList>
</comments>
</file>

<file path=xl/comments7.xml><?xml version="1.0" encoding="utf-8"?>
<comments xmlns="http://schemas.openxmlformats.org/spreadsheetml/2006/main">
  <authors>
    <author>Marianne Lauda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</rPr>
          <t>Marianne Lauda:</t>
        </r>
        <r>
          <rPr>
            <sz val="9"/>
            <color indexed="81"/>
            <rFont val="Tahoma"/>
            <family val="2"/>
          </rPr>
          <t xml:space="preserve">
budget</t>
        </r>
      </text>
    </comment>
  </commentList>
</comments>
</file>

<file path=xl/sharedStrings.xml><?xml version="1.0" encoding="utf-8"?>
<sst xmlns="http://schemas.openxmlformats.org/spreadsheetml/2006/main" count="489" uniqueCount="259">
  <si>
    <t>Notes</t>
  </si>
  <si>
    <t>Communications</t>
  </si>
  <si>
    <t>Sponsorships</t>
  </si>
  <si>
    <t>fsdds</t>
  </si>
  <si>
    <t>Salaries</t>
  </si>
  <si>
    <t>Benefits</t>
  </si>
  <si>
    <t>Supervision</t>
  </si>
  <si>
    <t>Clerical</t>
  </si>
  <si>
    <t>Operating</t>
  </si>
  <si>
    <t>Part Time</t>
  </si>
  <si>
    <t>Overtime</t>
  </si>
  <si>
    <t>Additional Pay</t>
  </si>
  <si>
    <t>Incentive Compensation</t>
  </si>
  <si>
    <t>Life Insurance</t>
  </si>
  <si>
    <t>PPO</t>
  </si>
  <si>
    <t>Medicare</t>
  </si>
  <si>
    <t>FICA</t>
  </si>
  <si>
    <t xml:space="preserve">Administrative Department Budget </t>
  </si>
  <si>
    <t>Unemployment Taxes</t>
  </si>
  <si>
    <t>TMRS</t>
  </si>
  <si>
    <t>SBP</t>
  </si>
  <si>
    <t>PARS 457</t>
  </si>
  <si>
    <t>Consumable and stationary supplies</t>
  </si>
  <si>
    <t>Postage machine supplies</t>
  </si>
  <si>
    <t>Print board packets @ city print shop</t>
  </si>
  <si>
    <t>Total</t>
  </si>
  <si>
    <t>New machines only</t>
  </si>
  <si>
    <t>Software &lt; $5K</t>
  </si>
  <si>
    <t>Postage</t>
  </si>
  <si>
    <t>Vehicle Maintenance</t>
  </si>
  <si>
    <t>Bank Charges</t>
  </si>
  <si>
    <t>Liability Insurance</t>
  </si>
  <si>
    <t>Outside Services</t>
  </si>
  <si>
    <t>Specialty Advertising</t>
  </si>
  <si>
    <t>BizDip</t>
  </si>
  <si>
    <t>Leadership Irving</t>
  </si>
  <si>
    <t>High Spirited Citizens</t>
  </si>
  <si>
    <t>Local Programs</t>
  </si>
  <si>
    <t>Rentals</t>
  </si>
  <si>
    <t>Transfers</t>
  </si>
  <si>
    <t>To ICC Capital Projects/Reserve Fund</t>
  </si>
  <si>
    <t>Maintenance</t>
  </si>
  <si>
    <t>Gas</t>
  </si>
  <si>
    <t>Provided by finance department</t>
  </si>
  <si>
    <t>4% of HOT Tax Revenue</t>
  </si>
  <si>
    <t>VirtuGroup - Ydrink reports</t>
  </si>
  <si>
    <t>Disaster recovery items (laptop-offsite)</t>
  </si>
  <si>
    <t>Jeep Cherokee</t>
  </si>
  <si>
    <t>Mileage paid per current IRS rate</t>
  </si>
  <si>
    <t>Check stock, stamps, deposit slips, etc</t>
  </si>
  <si>
    <t>(ICVB portion only)</t>
  </si>
  <si>
    <t>VM Ware Support</t>
  </si>
  <si>
    <t>Thawte SSL Cert</t>
  </si>
  <si>
    <t>Miscellaneous software</t>
  </si>
  <si>
    <t>Software for servers</t>
  </si>
  <si>
    <t>Smith Travel Research - weekly/monthly/special needs</t>
  </si>
  <si>
    <t>Industry journals, magazines, periodicals, resource books</t>
  </si>
  <si>
    <t>National and local newspapers</t>
  </si>
  <si>
    <t>DMAP renewal</t>
  </si>
  <si>
    <t>Local &amp; on-line training classes to enhance staff performance</t>
  </si>
  <si>
    <t>Microsoft network manager</t>
  </si>
  <si>
    <t>Schingle</t>
  </si>
  <si>
    <t>Public Funds Investment Act training</t>
  </si>
  <si>
    <t>Lauda</t>
  </si>
  <si>
    <t>Local and overnight delivery service</t>
  </si>
  <si>
    <t>Staff training</t>
  </si>
  <si>
    <t>DMAI Event Impact Calculator</t>
  </si>
  <si>
    <t>Promotional giveaways</t>
  </si>
  <si>
    <t>Byron Nelson (565301)</t>
  </si>
  <si>
    <t>Industry Foundation Sponsorships (565325)</t>
  </si>
  <si>
    <t>THLA Educational Foundation Auction</t>
  </si>
  <si>
    <t>Association / Strategic Partnerships (565327)</t>
  </si>
  <si>
    <t>Texas Hotel &amp; Lodging Assn</t>
  </si>
  <si>
    <t>Holiday Parade</t>
  </si>
  <si>
    <t>carriage; candy</t>
  </si>
  <si>
    <t>Calligraphy &amp; framing of certificates</t>
  </si>
  <si>
    <t>Irving Hospitality Industry Annual Meeting</t>
  </si>
  <si>
    <t>Local client entertainment</t>
  </si>
  <si>
    <t>Flowers, condolences, memorials (staff/clients)</t>
  </si>
  <si>
    <t>Board meetings</t>
  </si>
  <si>
    <t>monthly mtgs; committee mtgs; budget retreat; strategic planning, etc</t>
  </si>
  <si>
    <t>Local industry events - Board/staff</t>
  </si>
  <si>
    <t>Local community events - Board/staff</t>
  </si>
  <si>
    <t>incl Rotary, Sports Club</t>
  </si>
  <si>
    <t>Dallas Producers Assn Luncheon</t>
  </si>
  <si>
    <t>PCMA, HSMAI, MPI, DFWATC, etc</t>
  </si>
  <si>
    <t>TexasFest, Police Foundation, Humane Society, Salvation Army, Heritage Society Fish Fry, etc</t>
  </si>
  <si>
    <t>Assn of Film Commissioners Int'l (576295)</t>
  </si>
  <si>
    <t>ASAE (576208)</t>
  </si>
  <si>
    <t>American Express (576205)</t>
  </si>
  <si>
    <t>DFWATC (576215)</t>
  </si>
  <si>
    <t>DFWAE (576217)</t>
  </si>
  <si>
    <t>GFOAT (576225)</t>
  </si>
  <si>
    <t>Greater Irving/Las Colinas Chamber (576235)</t>
  </si>
  <si>
    <t>HSMAI (576230)</t>
  </si>
  <si>
    <t>Hotel Assn of North TX (576292)</t>
  </si>
  <si>
    <t>IAVM (576229)</t>
  </si>
  <si>
    <t>IAEE (576218)</t>
  </si>
  <si>
    <t>Gast</t>
  </si>
  <si>
    <t>Bureau</t>
  </si>
  <si>
    <t>Bureau; incl Foundation</t>
  </si>
  <si>
    <t>Int'l Council of Shopping Centers (576297)</t>
  </si>
  <si>
    <t>IEDC (576278)</t>
  </si>
  <si>
    <t>Irving Hispanic Chamber (576299)</t>
  </si>
  <si>
    <t>MPI (576240)</t>
  </si>
  <si>
    <t>PCMA (576254)</t>
  </si>
  <si>
    <t>Rotary Club of Irving (576237)</t>
  </si>
  <si>
    <t>Sports Club at Four Seasons (576260)</t>
  </si>
  <si>
    <t>TACVB (576262)</t>
  </si>
  <si>
    <t>TX Hotel &amp; Lodging Assn (576264)</t>
  </si>
  <si>
    <t>Gast, Boyer</t>
  </si>
  <si>
    <t>TX Restaurant Assn (576293)</t>
  </si>
  <si>
    <t>TSAE (576266)</t>
  </si>
  <si>
    <t>TTIA (576268)</t>
  </si>
  <si>
    <t>ULI (576271)</t>
  </si>
  <si>
    <t>USTA (576272)</t>
  </si>
  <si>
    <t>Irving Heritage Society (576238)</t>
  </si>
  <si>
    <t>in ICC department</t>
  </si>
  <si>
    <t>To Reserve Fund (85092)</t>
  </si>
  <si>
    <t>To Computer Fund (85093)</t>
  </si>
  <si>
    <t>(85094)</t>
  </si>
  <si>
    <t xml:space="preserve">Office 365 </t>
  </si>
  <si>
    <t>CMP Certification</t>
  </si>
  <si>
    <t>Computers, etc for CM Training</t>
  </si>
  <si>
    <t>5-7 packets per mon @ $100/mon</t>
  </si>
  <si>
    <t>Name badges</t>
  </si>
  <si>
    <t>staff and board</t>
  </si>
  <si>
    <t>DMAI studies</t>
  </si>
  <si>
    <t>Boyer  (only need every 5 yrs)</t>
  </si>
  <si>
    <t>Press Club of Dallas (576216)</t>
  </si>
  <si>
    <t>Additional Memberships/Dues (576298)</t>
  </si>
  <si>
    <t>Computers</t>
  </si>
  <si>
    <t>IPAD</t>
  </si>
  <si>
    <t>IMF Grand Opening Events</t>
  </si>
  <si>
    <t>Zumbaugh, Lauda, Boyer, Schingle</t>
  </si>
  <si>
    <t>SMG/Enterprise vehicles</t>
  </si>
  <si>
    <t>Wireless service - 1 phone; 3 wireless cards</t>
  </si>
  <si>
    <t>Board Strategic Plan Studies</t>
  </si>
  <si>
    <t>CEO's For Cities (576273)</t>
  </si>
  <si>
    <t>JEWELS (Admin Staff) Training</t>
  </si>
  <si>
    <t>Office 365</t>
  </si>
  <si>
    <t>NovaCopy</t>
  </si>
  <si>
    <t>DI Laser</t>
  </si>
  <si>
    <t>Adobe Licenses</t>
  </si>
  <si>
    <t>McAfee Maintenance (Now Symantec</t>
  </si>
  <si>
    <t>Simple In/Out</t>
  </si>
  <si>
    <t>Expense Reporting Software</t>
  </si>
  <si>
    <t>Host North Texas Simpleview Users Group</t>
  </si>
  <si>
    <t>Gas for Enterprise vehicle</t>
  </si>
  <si>
    <t>reduced based on actual history</t>
  </si>
  <si>
    <t>web based</t>
  </si>
  <si>
    <t>LPGA (565321)</t>
  </si>
  <si>
    <t>funding not needed per Mike</t>
  </si>
  <si>
    <t>Staff uniforms</t>
  </si>
  <si>
    <t>as needed</t>
  </si>
  <si>
    <t>Printer Replacement Parts for HP printers</t>
  </si>
  <si>
    <t xml:space="preserve">Technology Services </t>
  </si>
  <si>
    <t>Network Support on Badge and Copiers, upgrade C25; will be billed thru SMG from NovaCopy</t>
  </si>
  <si>
    <t>Next day support agreement for Poweredge server</t>
  </si>
  <si>
    <t>pay Fulcrum</t>
  </si>
  <si>
    <t>spare</t>
  </si>
  <si>
    <t>Global Business Travel Assn  (576214)</t>
  </si>
  <si>
    <t>La Cima Women's Network (576298)</t>
  </si>
  <si>
    <t>15-16 Actual</t>
  </si>
  <si>
    <t>16-17 Budget or Estimate</t>
  </si>
  <si>
    <t>17-18 Budget</t>
  </si>
  <si>
    <t>T shirts</t>
  </si>
  <si>
    <t>will use this item in future</t>
  </si>
  <si>
    <t>renewed for three years, leave line item</t>
  </si>
  <si>
    <t>Group onsite and/or individual intermediate or advanced for Excel, Word, PowerPoint, Access and Outlook followup training</t>
  </si>
  <si>
    <t>Phone allowance - $65.00 per person</t>
  </si>
  <si>
    <t>Under new structrue, there is no charge for participation</t>
  </si>
  <si>
    <t>Gast, Schingle, Zumbaugh ($190/mon)</t>
  </si>
  <si>
    <t>YP Advertising</t>
  </si>
  <si>
    <t xml:space="preserve">team building; management training; motivation </t>
  </si>
  <si>
    <t>Lauda (need every other yr; next class in 2019)</t>
  </si>
  <si>
    <t>State of the City - extra table</t>
  </si>
  <si>
    <t>Miscellanous Equipment (561601)</t>
  </si>
  <si>
    <t>Postage Equipment (561602)</t>
  </si>
  <si>
    <t>ICVB 45th Anniversary</t>
  </si>
  <si>
    <t>Suite/Box at Live Nation Pavilion</t>
  </si>
  <si>
    <t>8-seat box license for all events ($88,000) plus options for addl seats as needed</t>
  </si>
  <si>
    <t>Food &amp; Beverage for Box at Live Nation Pavilion</t>
  </si>
  <si>
    <t>Food &amp; beverage for guests at Pavilion events</t>
  </si>
  <si>
    <t>Year 6 Maintenance Fee</t>
  </si>
  <si>
    <t>New Cell Phone reimbursement</t>
  </si>
  <si>
    <t>$100.00 per year (not everone will get a new phone each year)</t>
  </si>
  <si>
    <t>16-17 Actual</t>
  </si>
  <si>
    <t>17-18 Budget or Estimate</t>
  </si>
  <si>
    <t>18-19 Budget</t>
  </si>
  <si>
    <t>Supplies</t>
  </si>
  <si>
    <t>Incuding:</t>
  </si>
  <si>
    <t>Furniture &lt; $5K</t>
  </si>
  <si>
    <t>Office Machines &lt; $5K</t>
  </si>
  <si>
    <t>Meter</t>
  </si>
  <si>
    <t>Stamps</t>
  </si>
  <si>
    <t>Including:</t>
  </si>
  <si>
    <t>Subscriptions/ Resource Materials</t>
  </si>
  <si>
    <t>Source Strategies</t>
  </si>
  <si>
    <t>TTIA Economic Impact Cooperative Research</t>
  </si>
  <si>
    <t>Software Maintenance</t>
  </si>
  <si>
    <t>Mileage / Parking / Gas</t>
  </si>
  <si>
    <t>Employee Training</t>
  </si>
  <si>
    <t>Administrative Cost Reimbursement</t>
  </si>
  <si>
    <t>Freight</t>
  </si>
  <si>
    <t>Support for Servers</t>
  </si>
  <si>
    <t>Seamless Docs</t>
  </si>
  <si>
    <t>HR Seminar</t>
  </si>
  <si>
    <t>MZ</t>
  </si>
  <si>
    <t>Board</t>
  </si>
  <si>
    <t>Irving Day in Austin</t>
  </si>
  <si>
    <t>Legislative Send Off Breakfast</t>
  </si>
  <si>
    <t>Toyota Music Factory</t>
  </si>
  <si>
    <t>Organizaton Gather/Book Launch</t>
  </si>
  <si>
    <t>Dallas Business Journal Dinner</t>
  </si>
  <si>
    <t>DI (576232)</t>
  </si>
  <si>
    <t>Dallas Producers Assn (576298)</t>
  </si>
  <si>
    <t>Strong Towns (576298)</t>
  </si>
  <si>
    <t>Memberships &amp; Dues</t>
  </si>
  <si>
    <t>Capital Equipment</t>
  </si>
  <si>
    <t>PCMA Giving Good Project</t>
  </si>
  <si>
    <t>Greater Irving Las Colinas Chamber</t>
  </si>
  <si>
    <t xml:space="preserve"> Renew Web-Based Licenses; pay Fulcrum</t>
  </si>
  <si>
    <t xml:space="preserve">Dropbox Fee </t>
  </si>
  <si>
    <t>Maura, Carol</t>
  </si>
  <si>
    <t>front desk registration system</t>
  </si>
  <si>
    <t>SinePro</t>
  </si>
  <si>
    <t>2 R520 servers; 1 year; pay Fulcrum</t>
  </si>
  <si>
    <t>***THIS ACCOUNT IS FOR TRAINING COSTS ONLY; F&amp; B SHOULD BE BUDGETED IN LOCAL PROGRAMS #566288***</t>
  </si>
  <si>
    <t>verify with city; amount may decrease</t>
  </si>
  <si>
    <t>Compensation &amp; Benefits Study</t>
  </si>
  <si>
    <t>Slight price increase for 2019, plus funding for any ad-hoc reports</t>
  </si>
  <si>
    <r>
      <t xml:space="preserve">All staff  </t>
    </r>
    <r>
      <rPr>
        <sz val="10"/>
        <color rgb="FFC00000"/>
        <rFont val="Arial"/>
        <family val="2"/>
        <scheme val="minor"/>
      </rPr>
      <t>Researching different corporate card; may cost more.  ML</t>
    </r>
  </si>
  <si>
    <r>
      <t xml:space="preserve">Gast   </t>
    </r>
    <r>
      <rPr>
        <sz val="10"/>
        <color rgb="FFC00000"/>
        <rFont val="Arial"/>
        <family val="2"/>
        <scheme val="minor"/>
      </rPr>
      <t>Dues increase every year ML</t>
    </r>
  </si>
  <si>
    <t>Webinars/Classes</t>
  </si>
  <si>
    <t>Boyer (Volunteer Management  and CMP recertification points)</t>
  </si>
  <si>
    <t>Notary (Renewal)</t>
  </si>
  <si>
    <t>Boyer notary expires 12/2018</t>
  </si>
  <si>
    <t>provided by Fulcrum; billed thru SMG; contract amount is $66,000 incl contingency amounts, may not include after hours support.</t>
  </si>
  <si>
    <t>Exec Dir - 35%</t>
  </si>
  <si>
    <t>5 stand up desks @ $200 each</t>
  </si>
  <si>
    <t>The Hotel Association (576300)</t>
  </si>
  <si>
    <t>Online Leave requests &amp; check requests</t>
  </si>
  <si>
    <t>AirBNB Data Reports</t>
  </si>
  <si>
    <t>AirDNA, AllTheRooms, etc. - subscription fee + ad hoc repts</t>
  </si>
  <si>
    <t>Volunteer Assistance Program</t>
  </si>
  <si>
    <t>per Carol's proposal; if program is approved, funds will be disbursed to the appropriate accounts-ML</t>
  </si>
  <si>
    <t>Compensation Study Adjustments: Placeholder</t>
  </si>
  <si>
    <t>as of 4/12/18; will change after receiving 2nd qtr collections in May</t>
  </si>
  <si>
    <t>30th Anniversary Event</t>
  </si>
  <si>
    <t>charge all to local programs</t>
  </si>
  <si>
    <t>F&amp;B, speaker, linens, graphic recorder, photographer, bus for school kids, etc</t>
  </si>
  <si>
    <t>Westin Hotel Opening Events</t>
  </si>
  <si>
    <t>Total cost for suite + extra tickets = 95,000</t>
  </si>
  <si>
    <t>Each dept has own amount for F&amp;B</t>
  </si>
  <si>
    <t>Divided Admin-20%; Sales-40%; Mkting-40%</t>
  </si>
  <si>
    <t>transferring from Reserve Fund</t>
  </si>
  <si>
    <t>Volunteer Program</t>
  </si>
  <si>
    <t>includes $1800 for computer &amp; equip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</si>
</sst>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$-409]#,##0_);[Red]\([$$-409]#,##0\)"/>
    <numFmt numFmtId="166" formatCode="_(* #,##0_);_(* \(#,##0\);_(* &quot;-&quot;??_);_(@_)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b/>
      <sz val="9"/>
      <color indexed="20"/>
      <name val="Arial"/>
      <family val="2"/>
      <scheme val="minor"/>
    </font>
    <font>
      <sz val="9"/>
      <name val="Arial"/>
      <family val="2"/>
      <scheme val="minor"/>
    </font>
    <font>
      <sz val="9"/>
      <color indexed="20"/>
      <name val="Arial"/>
      <family val="2"/>
      <scheme val="minor"/>
    </font>
    <font>
      <b/>
      <sz val="10"/>
      <color indexed="9"/>
      <name val="Arial"/>
      <family val="2"/>
      <scheme val="minor"/>
    </font>
    <font>
      <sz val="10"/>
      <color indexed="9"/>
      <name val="Arial"/>
      <family val="2"/>
      <scheme val="minor"/>
    </font>
    <font>
      <sz val="10"/>
      <color indexed="8"/>
      <name val="Arial"/>
      <family val="2"/>
      <scheme val="minor"/>
    </font>
    <font>
      <b/>
      <sz val="10"/>
      <color indexed="8"/>
      <name val="Arial"/>
      <family val="2"/>
      <scheme val="minor"/>
    </font>
    <font>
      <b/>
      <sz val="14"/>
      <color theme="0"/>
      <name val="Arial"/>
      <family val="2"/>
      <scheme val="major"/>
    </font>
    <font>
      <b/>
      <sz val="9"/>
      <name val="Arial"/>
      <family val="2"/>
      <scheme val="major"/>
    </font>
    <font>
      <b/>
      <sz val="10"/>
      <color theme="0"/>
      <name val="Arial"/>
      <family val="2"/>
      <scheme val="major"/>
    </font>
    <font>
      <b/>
      <sz val="18"/>
      <color rgb="FFFF0000"/>
      <name val="Arial"/>
      <family val="2"/>
      <scheme val="major"/>
    </font>
    <font>
      <b/>
      <sz val="12"/>
      <color theme="6" tint="-0.249977111117893"/>
      <name val="Arial"/>
      <family val="2"/>
      <scheme val="minor"/>
    </font>
    <font>
      <sz val="12"/>
      <color rgb="FFFF0000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9"/>
      <color rgb="FFFF0000"/>
      <name val="Arial"/>
      <family val="2"/>
      <scheme val="major"/>
    </font>
    <font>
      <sz val="10"/>
      <name val="Arial"/>
      <family val="2"/>
    </font>
    <font>
      <b/>
      <sz val="10"/>
      <color theme="8" tint="-0.249977111117893"/>
      <name val="Arial"/>
      <family val="2"/>
      <scheme val="major"/>
    </font>
    <font>
      <b/>
      <sz val="10"/>
      <color theme="8" tint="-0.249977111117893"/>
      <name val="Arial"/>
      <family val="2"/>
      <scheme val="minor"/>
    </font>
    <font>
      <b/>
      <sz val="12"/>
      <color rgb="FF002060"/>
      <name val="Arial"/>
      <family val="2"/>
      <scheme val="minor"/>
    </font>
    <font>
      <b/>
      <sz val="10"/>
      <color rgb="FFFF0000"/>
      <name val="Arial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C00000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 indent="1"/>
    </xf>
    <xf numFmtId="3" fontId="10" fillId="0" borderId="0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right" vertical="center" wrapText="1"/>
    </xf>
    <xf numFmtId="164" fontId="10" fillId="0" borderId="0" xfId="1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 indent="1"/>
    </xf>
    <xf numFmtId="0" fontId="13" fillId="4" borderId="0" xfId="0" applyFont="1" applyFill="1" applyBorder="1" applyAlignment="1">
      <alignment horizontal="left" vertical="center" wrapText="1"/>
    </xf>
    <xf numFmtId="1" fontId="7" fillId="4" borderId="0" xfId="1" applyNumberFormat="1" applyFont="1" applyFill="1" applyBorder="1" applyAlignment="1">
      <alignment horizontal="center" vertical="center" wrapText="1"/>
    </xf>
    <xf numFmtId="164" fontId="7" fillId="4" borderId="0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 indent="1"/>
    </xf>
    <xf numFmtId="3" fontId="2" fillId="3" borderId="1" xfId="1" applyNumberFormat="1" applyFont="1" applyFill="1" applyBorder="1" applyAlignment="1">
      <alignment horizontal="center" vertical="center" wrapText="1"/>
    </xf>
    <xf numFmtId="16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4" borderId="0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right" vertical="center" wrapText="1"/>
    </xf>
    <xf numFmtId="165" fontId="3" fillId="2" borderId="0" xfId="1" applyNumberFormat="1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left" vertical="center" wrapText="1"/>
    </xf>
    <xf numFmtId="1" fontId="18" fillId="3" borderId="1" xfId="1" applyNumberFormat="1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right" vertical="center" wrapText="1"/>
    </xf>
    <xf numFmtId="165" fontId="2" fillId="3" borderId="2" xfId="1" applyNumberFormat="1" applyFont="1" applyFill="1" applyBorder="1" applyAlignment="1">
      <alignment horizontal="right" vertical="center" wrapText="1"/>
    </xf>
    <xf numFmtId="165" fontId="3" fillId="0" borderId="0" xfId="0" applyNumberFormat="1" applyFont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0" fontId="20" fillId="6" borderId="0" xfId="0" applyFont="1" applyFill="1" applyBorder="1" applyAlignment="1">
      <alignment horizontal="left" vertical="center" wrapText="1"/>
    </xf>
    <xf numFmtId="1" fontId="21" fillId="6" borderId="0" xfId="1" applyNumberFormat="1" applyFont="1" applyFill="1" applyBorder="1" applyAlignment="1">
      <alignment horizontal="center" vertical="center" wrapText="1"/>
    </xf>
    <xf numFmtId="164" fontId="21" fillId="6" borderId="0" xfId="1" applyNumberFormat="1" applyFont="1" applyFill="1" applyBorder="1" applyAlignment="1">
      <alignment horizontal="center" vertical="center" wrapText="1"/>
    </xf>
    <xf numFmtId="0" fontId="21" fillId="6" borderId="0" xfId="1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left" vertical="center" wrapText="1"/>
    </xf>
    <xf numFmtId="1" fontId="12" fillId="8" borderId="1" xfId="1" applyNumberFormat="1" applyFont="1" applyFill="1" applyBorder="1" applyAlignment="1">
      <alignment horizontal="center" vertical="center" wrapText="1"/>
    </xf>
    <xf numFmtId="164" fontId="12" fillId="8" borderId="1" xfId="1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1" fontId="18" fillId="8" borderId="1" xfId="1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 indent="1"/>
    </xf>
    <xf numFmtId="3" fontId="2" fillId="7" borderId="1" xfId="1" applyNumberFormat="1" applyFont="1" applyFill="1" applyBorder="1" applyAlignment="1">
      <alignment horizontal="center" vertical="center" wrapText="1"/>
    </xf>
    <xf numFmtId="165" fontId="3" fillId="7" borderId="1" xfId="1" applyNumberFormat="1" applyFont="1" applyFill="1" applyBorder="1" applyAlignment="1">
      <alignment horizontal="right" vertical="center" wrapText="1"/>
    </xf>
    <xf numFmtId="165" fontId="2" fillId="7" borderId="2" xfId="1" applyNumberFormat="1" applyFont="1" applyFill="1" applyBorder="1" applyAlignment="1">
      <alignment horizontal="right" vertical="center" wrapText="1"/>
    </xf>
    <xf numFmtId="165" fontId="3" fillId="8" borderId="0" xfId="1" applyNumberFormat="1" applyFont="1" applyFill="1" applyBorder="1" applyAlignment="1">
      <alignment horizontal="right" vertical="center" wrapText="1"/>
    </xf>
    <xf numFmtId="166" fontId="3" fillId="0" borderId="0" xfId="2" applyNumberFormat="1" applyFont="1" applyAlignment="1">
      <alignment vertical="center"/>
    </xf>
    <xf numFmtId="166" fontId="5" fillId="0" borderId="0" xfId="2" applyNumberFormat="1" applyFont="1" applyAlignment="1">
      <alignment horizontal="left" vertical="center"/>
    </xf>
    <xf numFmtId="166" fontId="5" fillId="0" borderId="0" xfId="2" applyNumberFormat="1" applyFont="1" applyFill="1" applyAlignment="1">
      <alignment horizontal="left" vertical="center"/>
    </xf>
    <xf numFmtId="166" fontId="3" fillId="0" borderId="0" xfId="2" applyNumberFormat="1" applyFont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2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0" fontId="11" fillId="6" borderId="0" xfId="0" applyFont="1" applyFill="1" applyBorder="1" applyAlignment="1">
      <alignment horizontal="left" vertical="center"/>
    </xf>
    <xf numFmtId="0" fontId="0" fillId="6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 indent="1"/>
    </xf>
    <xf numFmtId="0" fontId="11" fillId="5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left" vertical="center" wrapText="1" indent="1"/>
    </xf>
    <xf numFmtId="0" fontId="23" fillId="8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3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 indent="1"/>
    </xf>
    <xf numFmtId="0" fontId="16" fillId="0" borderId="0" xfId="0" quotePrefix="1" applyFont="1" applyFill="1" applyBorder="1" applyAlignment="1">
      <alignment horizontal="left" vertical="center" wrapText="1" indent="1"/>
    </xf>
    <xf numFmtId="0" fontId="15" fillId="0" borderId="0" xfId="0" applyFont="1" applyFill="1" applyBorder="1" applyAlignment="1">
      <alignment horizontal="left" vertical="center" wrapText="1" inden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zoomScale="110" zoomScaleNormal="110" workbookViewId="0">
      <selection sqref="A1:F1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7" width="47.85546875" style="1" bestFit="1" customWidth="1"/>
    <col min="8" max="16384" width="9.140625" style="1"/>
  </cols>
  <sheetData>
    <row r="1" spans="1:7" ht="24.75" customHeight="1" x14ac:dyDescent="0.2">
      <c r="A1" s="68" t="s">
        <v>17</v>
      </c>
      <c r="B1" s="69"/>
      <c r="C1" s="69"/>
      <c r="D1" s="69"/>
      <c r="E1" s="69"/>
      <c r="F1" s="69"/>
    </row>
    <row r="2" spans="1:7" s="2" customFormat="1" ht="33" customHeight="1" x14ac:dyDescent="0.2">
      <c r="A2" s="49" t="s">
        <v>4</v>
      </c>
      <c r="B2" s="50"/>
      <c r="C2" s="51" t="s">
        <v>187</v>
      </c>
      <c r="D2" s="51" t="s">
        <v>188</v>
      </c>
      <c r="E2" s="51" t="s">
        <v>189</v>
      </c>
      <c r="F2" s="52" t="s">
        <v>0</v>
      </c>
    </row>
    <row r="3" spans="1:7" s="7" customFormat="1" ht="7.5" customHeight="1" x14ac:dyDescent="0.2">
      <c r="A3" s="3"/>
      <c r="B3" s="4"/>
      <c r="C3" s="5"/>
      <c r="D3" s="5"/>
      <c r="E3" s="5"/>
      <c r="F3" s="6"/>
    </row>
    <row r="4" spans="1:7" s="9" customFormat="1" ht="13.5" customHeight="1" x14ac:dyDescent="0.2">
      <c r="A4" s="45"/>
      <c r="B4" s="46"/>
      <c r="C4" s="47"/>
      <c r="D4" s="47"/>
      <c r="E4" s="48"/>
      <c r="F4" s="8" t="s">
        <v>3</v>
      </c>
    </row>
    <row r="5" spans="1:7" s="11" customFormat="1" ht="25.15" customHeight="1" x14ac:dyDescent="0.2">
      <c r="A5" s="67" t="s">
        <v>6</v>
      </c>
      <c r="B5" s="67"/>
      <c r="C5" s="29">
        <v>302779</v>
      </c>
      <c r="D5" s="29">
        <v>315203</v>
      </c>
      <c r="E5" s="58"/>
      <c r="F5" s="10"/>
    </row>
    <row r="6" spans="1:7" s="9" customFormat="1" ht="25.15" customHeight="1" x14ac:dyDescent="0.2">
      <c r="A6" s="67" t="s">
        <v>7</v>
      </c>
      <c r="B6" s="67"/>
      <c r="C6" s="29">
        <v>158873</v>
      </c>
      <c r="D6" s="29">
        <v>171454</v>
      </c>
      <c r="E6" s="58"/>
      <c r="F6" s="10"/>
    </row>
    <row r="7" spans="1:7" s="9" customFormat="1" ht="25.15" customHeight="1" x14ac:dyDescent="0.2">
      <c r="A7" s="67" t="s">
        <v>8</v>
      </c>
      <c r="B7" s="67"/>
      <c r="C7" s="29">
        <v>198839</v>
      </c>
      <c r="D7" s="29">
        <v>203055</v>
      </c>
      <c r="E7" s="58"/>
      <c r="F7" s="10"/>
    </row>
    <row r="8" spans="1:7" s="9" customFormat="1" ht="25.15" customHeight="1" x14ac:dyDescent="0.2">
      <c r="A8" s="67" t="s">
        <v>9</v>
      </c>
      <c r="B8" s="67"/>
      <c r="C8" s="29">
        <v>7264</v>
      </c>
      <c r="D8" s="29">
        <v>7000</v>
      </c>
      <c r="E8" s="58"/>
      <c r="F8" s="10"/>
    </row>
    <row r="9" spans="1:7" s="9" customFormat="1" ht="25.15" customHeight="1" x14ac:dyDescent="0.2">
      <c r="A9" s="67" t="s">
        <v>10</v>
      </c>
      <c r="B9" s="67"/>
      <c r="C9" s="29">
        <v>2661</v>
      </c>
      <c r="D9" s="29">
        <v>1600</v>
      </c>
      <c r="E9" s="58"/>
      <c r="F9" s="10"/>
    </row>
    <row r="10" spans="1:7" s="9" customFormat="1" ht="25.15" customHeight="1" x14ac:dyDescent="0.2">
      <c r="A10" s="67" t="s">
        <v>11</v>
      </c>
      <c r="B10" s="67"/>
      <c r="C10" s="29">
        <v>13348</v>
      </c>
      <c r="D10" s="29">
        <v>22120</v>
      </c>
      <c r="E10" s="58"/>
      <c r="F10" s="10"/>
    </row>
    <row r="11" spans="1:7" s="9" customFormat="1" ht="25.15" customHeight="1" x14ac:dyDescent="0.2">
      <c r="A11" s="67" t="s">
        <v>12</v>
      </c>
      <c r="B11" s="67"/>
      <c r="C11" s="29">
        <v>58800</v>
      </c>
      <c r="D11" s="29">
        <v>65000</v>
      </c>
      <c r="E11" s="58"/>
      <c r="F11" s="10" t="s">
        <v>239</v>
      </c>
      <c r="G11" s="11"/>
    </row>
    <row r="12" spans="1:7" s="9" customFormat="1" ht="25.15" customHeight="1" x14ac:dyDescent="0.2">
      <c r="A12" s="67" t="s">
        <v>247</v>
      </c>
      <c r="B12" s="67"/>
      <c r="C12" s="29"/>
      <c r="D12" s="29"/>
      <c r="E12" s="58">
        <v>50000</v>
      </c>
      <c r="F12" s="10"/>
    </row>
    <row r="13" spans="1:7" s="9" customFormat="1" ht="25.15" customHeight="1" x14ac:dyDescent="0.2">
      <c r="A13" s="67"/>
      <c r="B13" s="67"/>
      <c r="C13" s="29"/>
      <c r="D13" s="29"/>
      <c r="E13" s="58"/>
      <c r="F13" s="10"/>
    </row>
    <row r="14" spans="1:7" s="9" customFormat="1" ht="25.15" customHeight="1" x14ac:dyDescent="0.2">
      <c r="A14" s="67"/>
      <c r="B14" s="67"/>
      <c r="C14" s="29"/>
      <c r="D14" s="29"/>
      <c r="E14" s="58"/>
      <c r="F14" s="10"/>
    </row>
    <row r="15" spans="1:7" s="9" customFormat="1" ht="25.15" customHeight="1" x14ac:dyDescent="0.2">
      <c r="A15" s="67"/>
      <c r="B15" s="67"/>
      <c r="C15" s="29"/>
      <c r="D15" s="29"/>
      <c r="E15" s="58"/>
      <c r="F15" s="10"/>
    </row>
    <row r="16" spans="1:7" s="2" customFormat="1" ht="13.5" customHeight="1" x14ac:dyDescent="0.2">
      <c r="A16" s="54" t="s">
        <v>25</v>
      </c>
      <c r="B16" s="55"/>
      <c r="C16" s="56">
        <f>SUM(C5:C15)</f>
        <v>742564</v>
      </c>
      <c r="D16" s="56">
        <f>SUM(D5:D15)</f>
        <v>785432</v>
      </c>
      <c r="E16" s="57">
        <f>SUM(E5:E15)</f>
        <v>50000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45" spans="3:5" x14ac:dyDescent="0.2">
      <c r="C45" s="35"/>
      <c r="D45" s="35"/>
      <c r="E45" s="35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rintOptions horizontalCentered="1"/>
  <pageMargins left="0.45" right="0.45" top="0.5" bottom="0.25" header="0.3" footer="0.3"/>
  <pageSetup scale="9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120" zoomScaleNormal="120" workbookViewId="0">
      <selection activeCell="D6" sqref="D6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72" t="s">
        <v>17</v>
      </c>
      <c r="B1" s="73"/>
      <c r="C1" s="73"/>
      <c r="D1" s="73"/>
      <c r="E1" s="73"/>
      <c r="F1" s="73"/>
    </row>
    <row r="2" spans="1:6" s="2" customFormat="1" ht="52.5" customHeight="1" x14ac:dyDescent="0.2">
      <c r="A2" s="31" t="s">
        <v>29</v>
      </c>
      <c r="B2" s="32">
        <v>55401</v>
      </c>
      <c r="C2" s="26" t="s">
        <v>163</v>
      </c>
      <c r="D2" s="26" t="s">
        <v>164</v>
      </c>
      <c r="E2" s="26" t="s">
        <v>165</v>
      </c>
      <c r="F2" s="27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20"/>
      <c r="B4" s="21"/>
      <c r="C4" s="22"/>
      <c r="D4" s="22"/>
      <c r="E4" s="28"/>
      <c r="F4" s="8" t="s">
        <v>3</v>
      </c>
    </row>
    <row r="5" spans="1:6" s="11" customFormat="1" ht="25.15" customHeight="1" x14ac:dyDescent="0.2">
      <c r="A5" s="74" t="s">
        <v>47</v>
      </c>
      <c r="B5" s="74"/>
      <c r="C5" s="29"/>
      <c r="D5" s="29">
        <v>0</v>
      </c>
      <c r="E5" s="30"/>
      <c r="F5" s="10"/>
    </row>
    <row r="6" spans="1:6" s="9" customFormat="1" ht="25.15" customHeight="1" x14ac:dyDescent="0.2">
      <c r="A6" s="67" t="s">
        <v>41</v>
      </c>
      <c r="B6" s="67"/>
      <c r="C6" s="29"/>
      <c r="D6" s="29"/>
      <c r="E6" s="30"/>
      <c r="F6" s="10"/>
    </row>
    <row r="7" spans="1:6" s="9" customFormat="1" ht="25.15" customHeight="1" x14ac:dyDescent="0.2">
      <c r="A7" s="67" t="s">
        <v>42</v>
      </c>
      <c r="B7" s="67"/>
      <c r="C7" s="29"/>
      <c r="D7" s="29"/>
      <c r="E7" s="30"/>
      <c r="F7" s="10" t="s">
        <v>135</v>
      </c>
    </row>
    <row r="8" spans="1:6" s="9" customFormat="1" ht="25.15" customHeight="1" x14ac:dyDescent="0.2">
      <c r="A8" s="67"/>
      <c r="B8" s="67"/>
      <c r="C8" s="29"/>
      <c r="D8" s="29"/>
      <c r="E8" s="30"/>
      <c r="F8" s="10"/>
    </row>
    <row r="9" spans="1:6" s="9" customFormat="1" ht="25.15" customHeight="1" x14ac:dyDescent="0.2">
      <c r="A9" s="67"/>
      <c r="B9" s="67"/>
      <c r="C9" s="29"/>
      <c r="D9" s="29"/>
      <c r="E9" s="30"/>
      <c r="F9" s="10"/>
    </row>
    <row r="10" spans="1:6" s="9" customFormat="1" ht="25.15" customHeight="1" x14ac:dyDescent="0.2">
      <c r="A10" s="67"/>
      <c r="B10" s="67"/>
      <c r="C10" s="29"/>
      <c r="D10" s="29"/>
      <c r="E10" s="30"/>
      <c r="F10" s="10"/>
    </row>
    <row r="11" spans="1:6" s="9" customFormat="1" ht="25.15" customHeight="1" x14ac:dyDescent="0.2">
      <c r="A11" s="67"/>
      <c r="B11" s="67"/>
      <c r="C11" s="29"/>
      <c r="D11" s="29"/>
      <c r="E11" s="30"/>
      <c r="F11" s="10"/>
    </row>
    <row r="12" spans="1:6" s="9" customFormat="1" ht="25.15" customHeight="1" x14ac:dyDescent="0.2">
      <c r="A12" s="67"/>
      <c r="B12" s="67"/>
      <c r="C12" s="29"/>
      <c r="D12" s="29"/>
      <c r="E12" s="30"/>
      <c r="F12" s="10"/>
    </row>
    <row r="13" spans="1:6" s="9" customFormat="1" ht="25.15" customHeight="1" x14ac:dyDescent="0.2">
      <c r="A13" s="67"/>
      <c r="B13" s="67"/>
      <c r="C13" s="29"/>
      <c r="D13" s="29"/>
      <c r="E13" s="30"/>
      <c r="F13" s="10"/>
    </row>
    <row r="14" spans="1:6" s="9" customFormat="1" ht="25.15" customHeight="1" x14ac:dyDescent="0.2">
      <c r="A14" s="67"/>
      <c r="B14" s="67"/>
      <c r="C14" s="29"/>
      <c r="D14" s="29"/>
      <c r="E14" s="30"/>
      <c r="F14" s="10"/>
    </row>
    <row r="15" spans="1:6" s="9" customFormat="1" ht="25.15" customHeight="1" x14ac:dyDescent="0.2">
      <c r="A15" s="67"/>
      <c r="B15" s="67"/>
      <c r="C15" s="29"/>
      <c r="D15" s="29"/>
      <c r="E15" s="30"/>
      <c r="F15" s="10"/>
    </row>
    <row r="16" spans="1:6" s="2" customFormat="1" ht="13.5" customHeight="1" x14ac:dyDescent="0.2">
      <c r="A16" s="24" t="s">
        <v>25</v>
      </c>
      <c r="B16" s="25"/>
      <c r="C16" s="33">
        <f>SUM(C5:C15)</f>
        <v>0</v>
      </c>
      <c r="D16" s="33">
        <f>SUM(D5:D15)</f>
        <v>0</v>
      </c>
      <c r="E16" s="34">
        <f>SUM(E5:E15)</f>
        <v>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  <row r="45" spans="3:5" x14ac:dyDescent="0.2">
      <c r="C45" s="35"/>
      <c r="D45" s="35"/>
      <c r="E45" s="35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scale="6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110" zoomScaleNormal="110" workbookViewId="0">
      <selection activeCell="D6" sqref="D6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68" t="s">
        <v>17</v>
      </c>
      <c r="B1" s="69"/>
      <c r="C1" s="69"/>
      <c r="D1" s="69"/>
      <c r="E1" s="69"/>
      <c r="F1" s="69"/>
    </row>
    <row r="2" spans="1:6" s="2" customFormat="1" ht="53.1" customHeight="1" x14ac:dyDescent="0.2">
      <c r="A2" s="49" t="s">
        <v>201</v>
      </c>
      <c r="B2" s="53">
        <v>55402</v>
      </c>
      <c r="C2" s="51" t="s">
        <v>187</v>
      </c>
      <c r="D2" s="51" t="s">
        <v>188</v>
      </c>
      <c r="E2" s="51" t="s">
        <v>189</v>
      </c>
      <c r="F2" s="52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45"/>
      <c r="B4" s="46"/>
      <c r="C4" s="47"/>
      <c r="D4" s="47"/>
      <c r="E4" s="48"/>
      <c r="F4" s="8" t="s">
        <v>3</v>
      </c>
    </row>
    <row r="5" spans="1:6" s="11" customFormat="1" ht="25.15" customHeight="1" x14ac:dyDescent="0.2">
      <c r="A5" s="67"/>
      <c r="B5" s="67"/>
      <c r="C5" s="29">
        <v>1285</v>
      </c>
      <c r="D5" s="29">
        <v>1600</v>
      </c>
      <c r="E5" s="58">
        <v>1600</v>
      </c>
      <c r="F5" s="10"/>
    </row>
    <row r="6" spans="1:6" s="9" customFormat="1" ht="25.15" customHeight="1" x14ac:dyDescent="0.2">
      <c r="A6" s="67" t="s">
        <v>148</v>
      </c>
      <c r="B6" s="67"/>
      <c r="C6" s="29"/>
      <c r="D6" s="29"/>
      <c r="E6" s="58"/>
      <c r="F6" s="10"/>
    </row>
    <row r="7" spans="1:6" s="9" customFormat="1" ht="25.15" customHeight="1" x14ac:dyDescent="0.2">
      <c r="A7" s="67" t="s">
        <v>48</v>
      </c>
      <c r="B7" s="67"/>
      <c r="C7" s="29"/>
      <c r="D7" s="29"/>
      <c r="E7" s="58"/>
      <c r="F7" s="10"/>
    </row>
    <row r="8" spans="1:6" s="9" customFormat="1" ht="25.15" customHeight="1" x14ac:dyDescent="0.2">
      <c r="A8" s="67"/>
      <c r="B8" s="67"/>
      <c r="C8" s="29"/>
      <c r="D8" s="29"/>
      <c r="E8" s="58"/>
      <c r="F8" s="10"/>
    </row>
    <row r="9" spans="1:6" s="9" customFormat="1" ht="25.15" customHeight="1" x14ac:dyDescent="0.2">
      <c r="A9" s="67"/>
      <c r="B9" s="67"/>
      <c r="C9" s="29"/>
      <c r="D9" s="29"/>
      <c r="E9" s="58"/>
      <c r="F9" s="10"/>
    </row>
    <row r="10" spans="1:6" s="9" customFormat="1" ht="25.15" customHeight="1" x14ac:dyDescent="0.2">
      <c r="A10" s="67"/>
      <c r="B10" s="67"/>
      <c r="C10" s="29"/>
      <c r="D10" s="29"/>
      <c r="E10" s="58"/>
      <c r="F10" s="10"/>
    </row>
    <row r="11" spans="1:6" s="9" customFormat="1" ht="25.15" customHeight="1" x14ac:dyDescent="0.2">
      <c r="A11" s="67"/>
      <c r="B11" s="67"/>
      <c r="C11" s="29"/>
      <c r="D11" s="29"/>
      <c r="E11" s="58"/>
      <c r="F11" s="10"/>
    </row>
    <row r="12" spans="1:6" s="9" customFormat="1" ht="25.15" customHeight="1" x14ac:dyDescent="0.2">
      <c r="A12" s="67"/>
      <c r="B12" s="67"/>
      <c r="C12" s="29"/>
      <c r="D12" s="29"/>
      <c r="E12" s="58"/>
      <c r="F12" s="10"/>
    </row>
    <row r="13" spans="1:6" s="9" customFormat="1" ht="25.15" customHeight="1" x14ac:dyDescent="0.2">
      <c r="A13" s="67"/>
      <c r="B13" s="67"/>
      <c r="C13" s="29"/>
      <c r="D13" s="29"/>
      <c r="E13" s="58"/>
      <c r="F13" s="10"/>
    </row>
    <row r="14" spans="1:6" s="9" customFormat="1" ht="25.15" customHeight="1" x14ac:dyDescent="0.2">
      <c r="A14" s="67"/>
      <c r="B14" s="67"/>
      <c r="C14" s="29"/>
      <c r="D14" s="29"/>
      <c r="E14" s="58"/>
      <c r="F14" s="10"/>
    </row>
    <row r="15" spans="1:6" s="9" customFormat="1" ht="25.15" customHeight="1" x14ac:dyDescent="0.2">
      <c r="A15" s="67"/>
      <c r="B15" s="67"/>
      <c r="C15" s="29"/>
      <c r="D15" s="29"/>
      <c r="E15" s="58"/>
      <c r="F15" s="10"/>
    </row>
    <row r="16" spans="1:6" s="2" customFormat="1" ht="13.5" customHeight="1" x14ac:dyDescent="0.2">
      <c r="A16" s="54" t="s">
        <v>25</v>
      </c>
      <c r="B16" s="55"/>
      <c r="C16" s="56">
        <f>SUM(C5:C15)</f>
        <v>1285</v>
      </c>
      <c r="D16" s="56">
        <f>SUM(D5:D15)</f>
        <v>1600</v>
      </c>
      <c r="E16" s="57">
        <f>SUM(E5:E15)</f>
        <v>1600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  <row r="45" spans="3:5" x14ac:dyDescent="0.2">
      <c r="C45" s="35"/>
      <c r="D45" s="35"/>
      <c r="E45" s="35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scale="6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zoomScale="110" zoomScaleNormal="110" workbookViewId="0">
      <selection activeCell="E6" sqref="E6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7" ht="24.75" customHeight="1" x14ac:dyDescent="0.2">
      <c r="A1" s="68" t="s">
        <v>17</v>
      </c>
      <c r="B1" s="69"/>
      <c r="C1" s="69"/>
      <c r="D1" s="69"/>
      <c r="E1" s="69"/>
      <c r="F1" s="69"/>
    </row>
    <row r="2" spans="1:7" s="2" customFormat="1" ht="33" customHeight="1" x14ac:dyDescent="0.2">
      <c r="A2" s="49" t="s">
        <v>30</v>
      </c>
      <c r="B2" s="53">
        <v>562001</v>
      </c>
      <c r="C2" s="51" t="s">
        <v>187</v>
      </c>
      <c r="D2" s="51" t="s">
        <v>188</v>
      </c>
      <c r="E2" s="51" t="s">
        <v>189</v>
      </c>
      <c r="F2" s="52" t="s">
        <v>0</v>
      </c>
    </row>
    <row r="3" spans="1:7" s="7" customFormat="1" ht="7.5" customHeight="1" x14ac:dyDescent="0.2">
      <c r="A3" s="3"/>
      <c r="B3" s="4"/>
      <c r="C3" s="5"/>
      <c r="D3" s="5"/>
      <c r="E3" s="5"/>
      <c r="F3" s="6"/>
    </row>
    <row r="4" spans="1:7" s="9" customFormat="1" ht="13.5" customHeight="1" x14ac:dyDescent="0.2">
      <c r="A4" s="45"/>
      <c r="B4" s="46"/>
      <c r="C4" s="47"/>
      <c r="D4" s="47"/>
      <c r="E4" s="48"/>
      <c r="F4" s="8" t="s">
        <v>3</v>
      </c>
    </row>
    <row r="5" spans="1:7" s="11" customFormat="1" ht="25.15" customHeight="1" x14ac:dyDescent="0.2">
      <c r="A5" s="67" t="s">
        <v>49</v>
      </c>
      <c r="B5" s="67"/>
      <c r="C5" s="29">
        <v>0</v>
      </c>
      <c r="D5" s="29">
        <v>200</v>
      </c>
      <c r="E5" s="58">
        <v>200</v>
      </c>
      <c r="F5" s="10"/>
    </row>
    <row r="6" spans="1:7" s="9" customFormat="1" ht="25.15" customHeight="1" x14ac:dyDescent="0.2">
      <c r="A6" s="67"/>
      <c r="B6" s="67"/>
      <c r="C6" s="29"/>
      <c r="D6" s="29"/>
      <c r="E6" s="58"/>
      <c r="F6" s="10"/>
    </row>
    <row r="7" spans="1:7" s="9" customFormat="1" ht="25.15" customHeight="1" x14ac:dyDescent="0.2">
      <c r="A7" s="67"/>
      <c r="B7" s="67"/>
      <c r="C7" s="29"/>
      <c r="D7" s="29"/>
      <c r="E7" s="58"/>
      <c r="F7" s="10"/>
    </row>
    <row r="8" spans="1:7" s="9" customFormat="1" ht="25.15" customHeight="1" x14ac:dyDescent="0.2">
      <c r="A8" s="67"/>
      <c r="B8" s="67"/>
      <c r="C8" s="29"/>
      <c r="D8" s="29"/>
      <c r="E8" s="58"/>
      <c r="F8" s="10"/>
    </row>
    <row r="9" spans="1:7" s="9" customFormat="1" ht="25.15" customHeight="1" x14ac:dyDescent="0.2">
      <c r="A9" s="67"/>
      <c r="B9" s="67"/>
      <c r="C9" s="29"/>
      <c r="D9" s="29"/>
      <c r="E9" s="58"/>
    </row>
    <row r="10" spans="1:7" s="9" customFormat="1" ht="25.15" customHeight="1" x14ac:dyDescent="0.2">
      <c r="A10" s="67"/>
      <c r="B10" s="67"/>
      <c r="C10" s="29"/>
      <c r="D10" s="29"/>
      <c r="E10" s="58"/>
      <c r="F10" s="10"/>
      <c r="G10" s="10"/>
    </row>
    <row r="11" spans="1:7" s="9" customFormat="1" ht="25.15" customHeight="1" x14ac:dyDescent="0.2">
      <c r="A11" s="67"/>
      <c r="B11" s="67"/>
      <c r="C11" s="29"/>
      <c r="D11" s="29"/>
      <c r="E11" s="58"/>
      <c r="F11" s="10"/>
    </row>
    <row r="12" spans="1:7" s="9" customFormat="1" ht="25.15" customHeight="1" x14ac:dyDescent="0.2">
      <c r="A12" s="67"/>
      <c r="B12" s="67"/>
      <c r="C12" s="29"/>
      <c r="D12" s="29"/>
      <c r="E12" s="58"/>
      <c r="F12" s="10"/>
    </row>
    <row r="13" spans="1:7" s="9" customFormat="1" ht="25.15" customHeight="1" x14ac:dyDescent="0.2">
      <c r="A13" s="67"/>
      <c r="B13" s="67"/>
      <c r="C13" s="29"/>
      <c r="D13" s="29"/>
      <c r="E13" s="58"/>
      <c r="F13" s="10"/>
    </row>
    <row r="14" spans="1:7" s="9" customFormat="1" ht="25.15" customHeight="1" x14ac:dyDescent="0.2">
      <c r="A14" s="67"/>
      <c r="B14" s="67"/>
      <c r="C14" s="29"/>
      <c r="D14" s="29"/>
      <c r="E14" s="58"/>
      <c r="F14" s="10"/>
    </row>
    <row r="15" spans="1:7" s="9" customFormat="1" ht="25.15" customHeight="1" x14ac:dyDescent="0.2">
      <c r="A15" s="67"/>
      <c r="B15" s="67"/>
      <c r="C15" s="29"/>
      <c r="D15" s="29"/>
      <c r="E15" s="58"/>
      <c r="F15" s="10"/>
    </row>
    <row r="16" spans="1:7" s="2" customFormat="1" ht="13.5" customHeight="1" x14ac:dyDescent="0.2">
      <c r="A16" s="54" t="s">
        <v>25</v>
      </c>
      <c r="B16" s="55"/>
      <c r="C16" s="56">
        <f>SUM(C5:C15)</f>
        <v>0</v>
      </c>
      <c r="D16" s="56">
        <f>SUM(D5:D15)</f>
        <v>200</v>
      </c>
      <c r="E16" s="57">
        <f>SUM(E5:E15)</f>
        <v>200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  <row r="45" spans="3:5" x14ac:dyDescent="0.2">
      <c r="C45" s="35"/>
      <c r="D45" s="35"/>
      <c r="E45" s="35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scale="6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zoomScale="110" zoomScaleNormal="110" workbookViewId="0">
      <selection activeCell="C15" sqref="C15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7" width="55.5703125" style="1" customWidth="1"/>
    <col min="8" max="16384" width="9.140625" style="1"/>
  </cols>
  <sheetData>
    <row r="1" spans="1:7" ht="24.75" customHeight="1" x14ac:dyDescent="0.2">
      <c r="A1" s="68" t="s">
        <v>17</v>
      </c>
      <c r="B1" s="69"/>
      <c r="C1" s="69"/>
      <c r="D1" s="69"/>
      <c r="E1" s="69"/>
      <c r="F1" s="69"/>
    </row>
    <row r="2" spans="1:7" s="2" customFormat="1" ht="33" customHeight="1" x14ac:dyDescent="0.2">
      <c r="A2" s="49" t="s">
        <v>1</v>
      </c>
      <c r="B2" s="53">
        <v>56101</v>
      </c>
      <c r="C2" s="51" t="s">
        <v>187</v>
      </c>
      <c r="D2" s="51" t="s">
        <v>188</v>
      </c>
      <c r="E2" s="51" t="s">
        <v>189</v>
      </c>
      <c r="F2" s="52" t="s">
        <v>0</v>
      </c>
    </row>
    <row r="3" spans="1:7" s="7" customFormat="1" ht="7.5" customHeight="1" x14ac:dyDescent="0.2">
      <c r="A3" s="3"/>
      <c r="B3" s="4"/>
      <c r="C3" s="5"/>
      <c r="D3" s="5"/>
      <c r="E3" s="5"/>
      <c r="F3" s="6"/>
    </row>
    <row r="4" spans="1:7" s="9" customFormat="1" ht="13.5" customHeight="1" x14ac:dyDescent="0.2">
      <c r="A4" s="45"/>
      <c r="B4" s="46"/>
      <c r="C4" s="47"/>
      <c r="D4" s="47"/>
      <c r="E4" s="48"/>
      <c r="F4" s="8" t="s">
        <v>3</v>
      </c>
    </row>
    <row r="5" spans="1:7" s="11" customFormat="1" ht="25.15" customHeight="1" x14ac:dyDescent="0.2">
      <c r="A5" s="67" t="s">
        <v>170</v>
      </c>
      <c r="B5" s="67"/>
      <c r="C5" s="29">
        <f>65*4*12</f>
        <v>3120</v>
      </c>
      <c r="D5" s="29">
        <v>3120</v>
      </c>
      <c r="E5" s="58">
        <v>3120</v>
      </c>
      <c r="F5" s="10" t="s">
        <v>134</v>
      </c>
    </row>
    <row r="6" spans="1:7" s="9" customFormat="1" ht="25.15" customHeight="1" x14ac:dyDescent="0.2">
      <c r="A6" s="67" t="s">
        <v>136</v>
      </c>
      <c r="B6" s="67"/>
      <c r="C6" s="29">
        <f>190*12</f>
        <v>2280</v>
      </c>
      <c r="D6" s="29">
        <v>2280</v>
      </c>
      <c r="E6" s="58">
        <v>2280</v>
      </c>
      <c r="F6" s="10" t="s">
        <v>172</v>
      </c>
    </row>
    <row r="7" spans="1:7" s="9" customFormat="1" ht="25.15" customHeight="1" x14ac:dyDescent="0.2">
      <c r="A7" s="67" t="s">
        <v>185</v>
      </c>
      <c r="B7" s="67"/>
      <c r="C7" s="29">
        <v>300</v>
      </c>
      <c r="D7" s="29">
        <v>200</v>
      </c>
      <c r="E7" s="58">
        <v>200</v>
      </c>
      <c r="F7" s="40" t="s">
        <v>186</v>
      </c>
    </row>
    <row r="8" spans="1:7" s="9" customFormat="1" ht="25.15" customHeight="1" x14ac:dyDescent="0.2">
      <c r="A8" s="67" t="s">
        <v>173</v>
      </c>
      <c r="B8" s="67"/>
      <c r="C8" s="29">
        <v>1260</v>
      </c>
      <c r="D8" s="29">
        <v>1400</v>
      </c>
      <c r="E8" s="58">
        <v>1400</v>
      </c>
      <c r="F8" s="10"/>
      <c r="G8" s="11"/>
    </row>
    <row r="9" spans="1:7" s="9" customFormat="1" ht="25.15" customHeight="1" x14ac:dyDescent="0.2">
      <c r="A9" s="67"/>
      <c r="B9" s="67"/>
      <c r="C9" s="29"/>
      <c r="D9" s="29"/>
      <c r="E9" s="58"/>
      <c r="F9" s="40"/>
    </row>
    <row r="10" spans="1:7" s="9" customFormat="1" ht="25.15" customHeight="1" x14ac:dyDescent="0.2">
      <c r="A10" s="67"/>
      <c r="B10" s="67"/>
      <c r="C10" s="29"/>
      <c r="D10" s="29"/>
      <c r="E10" s="58"/>
      <c r="F10" s="10"/>
    </row>
    <row r="11" spans="1:7" s="9" customFormat="1" ht="25.15" customHeight="1" x14ac:dyDescent="0.2">
      <c r="A11" s="67"/>
      <c r="B11" s="67"/>
      <c r="C11" s="29"/>
      <c r="D11" s="29"/>
      <c r="E11" s="58"/>
      <c r="F11" s="10"/>
    </row>
    <row r="12" spans="1:7" s="9" customFormat="1" ht="25.15" customHeight="1" x14ac:dyDescent="0.2">
      <c r="A12" s="67"/>
      <c r="B12" s="67"/>
      <c r="C12" s="29"/>
      <c r="D12" s="29"/>
      <c r="E12" s="58"/>
      <c r="F12" s="10"/>
    </row>
    <row r="13" spans="1:7" s="9" customFormat="1" ht="25.15" customHeight="1" x14ac:dyDescent="0.2">
      <c r="A13" s="67"/>
      <c r="B13" s="67"/>
      <c r="C13" s="29"/>
      <c r="D13" s="29"/>
      <c r="E13" s="58"/>
      <c r="F13" s="10"/>
    </row>
    <row r="14" spans="1:7" s="9" customFormat="1" ht="25.15" customHeight="1" x14ac:dyDescent="0.2">
      <c r="A14" s="67"/>
      <c r="B14" s="67"/>
      <c r="C14" s="29"/>
      <c r="D14" s="29"/>
      <c r="E14" s="58"/>
      <c r="F14" s="10"/>
    </row>
    <row r="15" spans="1:7" s="9" customFormat="1" ht="25.15" customHeight="1" x14ac:dyDescent="0.2">
      <c r="A15" s="67"/>
      <c r="B15" s="67"/>
      <c r="C15" s="29"/>
      <c r="D15" s="29"/>
      <c r="E15" s="58"/>
      <c r="F15" s="10"/>
    </row>
    <row r="16" spans="1:7" s="2" customFormat="1" ht="13.5" customHeight="1" x14ac:dyDescent="0.2">
      <c r="A16" s="54" t="s">
        <v>25</v>
      </c>
      <c r="B16" s="55"/>
      <c r="C16" s="56">
        <f>SUM(C5:C15)</f>
        <v>6960</v>
      </c>
      <c r="D16" s="56">
        <f>SUM(D5:D15)</f>
        <v>7000</v>
      </c>
      <c r="E16" s="57">
        <f>SUM(E5:E15)</f>
        <v>7000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  <row r="45" spans="3:5" x14ac:dyDescent="0.2">
      <c r="C45" s="35"/>
      <c r="D45" s="35"/>
      <c r="E45" s="35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rintOptions horizontalCentered="1"/>
  <pageMargins left="0.45" right="0.45" top="0.5" bottom="0.5" header="0.3" footer="0.3"/>
  <pageSetup scale="96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zoomScale="110" zoomScaleNormal="110" workbookViewId="0">
      <selection activeCell="E12" sqref="E12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8" ht="24.75" customHeight="1" x14ac:dyDescent="0.2">
      <c r="A1" s="68" t="s">
        <v>17</v>
      </c>
      <c r="B1" s="69"/>
      <c r="C1" s="69"/>
      <c r="D1" s="69"/>
      <c r="E1" s="69"/>
      <c r="F1" s="69"/>
    </row>
    <row r="2" spans="1:8" s="2" customFormat="1" ht="33" customHeight="1" x14ac:dyDescent="0.2">
      <c r="A2" s="49" t="s">
        <v>202</v>
      </c>
      <c r="B2" s="53">
        <v>566282</v>
      </c>
      <c r="C2" s="51" t="s">
        <v>187</v>
      </c>
      <c r="D2" s="51" t="s">
        <v>188</v>
      </c>
      <c r="E2" s="51" t="s">
        <v>189</v>
      </c>
      <c r="F2" s="52" t="s">
        <v>0</v>
      </c>
    </row>
    <row r="3" spans="1:8" s="7" customFormat="1" ht="7.5" customHeight="1" x14ac:dyDescent="0.2">
      <c r="A3" s="3"/>
      <c r="B3" s="4"/>
      <c r="C3" s="5"/>
      <c r="D3" s="5"/>
      <c r="E3" s="5"/>
      <c r="F3" s="6"/>
    </row>
    <row r="4" spans="1:8" s="9" customFormat="1" ht="13.5" customHeight="1" x14ac:dyDescent="0.2">
      <c r="A4" s="45"/>
      <c r="B4" s="46"/>
      <c r="C4" s="47"/>
      <c r="D4" s="47"/>
      <c r="E4" s="48"/>
      <c r="F4" s="8"/>
    </row>
    <row r="5" spans="1:8" s="11" customFormat="1" ht="33.75" customHeight="1" x14ac:dyDescent="0.2">
      <c r="A5" s="75" t="s">
        <v>228</v>
      </c>
      <c r="B5" s="75"/>
      <c r="C5" s="75"/>
      <c r="D5" s="75"/>
      <c r="E5" s="75"/>
      <c r="F5" s="10"/>
    </row>
    <row r="6" spans="1:8" s="9" customFormat="1" ht="25.15" customHeight="1" x14ac:dyDescent="0.2">
      <c r="A6" s="67" t="s">
        <v>59</v>
      </c>
      <c r="B6" s="67"/>
      <c r="C6" s="29">
        <v>0</v>
      </c>
      <c r="D6" s="29">
        <v>1400</v>
      </c>
      <c r="E6" s="58">
        <v>1000</v>
      </c>
      <c r="F6" s="40"/>
    </row>
    <row r="7" spans="1:8" s="9" customFormat="1" ht="25.35" customHeight="1" x14ac:dyDescent="0.2">
      <c r="A7" s="67" t="s">
        <v>60</v>
      </c>
      <c r="B7" s="67"/>
      <c r="C7" s="29">
        <v>0</v>
      </c>
      <c r="D7" s="29">
        <v>3000</v>
      </c>
      <c r="E7" s="58">
        <v>3000</v>
      </c>
      <c r="F7" s="40" t="s">
        <v>61</v>
      </c>
    </row>
    <row r="8" spans="1:8" s="9" customFormat="1" ht="25.15" customHeight="1" x14ac:dyDescent="0.2">
      <c r="A8" s="67" t="s">
        <v>65</v>
      </c>
      <c r="B8" s="67"/>
      <c r="C8" s="29">
        <v>1500</v>
      </c>
      <c r="D8" s="29">
        <v>5000</v>
      </c>
      <c r="E8" s="58">
        <v>5000</v>
      </c>
      <c r="F8" s="40" t="s">
        <v>174</v>
      </c>
    </row>
    <row r="9" spans="1:8" s="9" customFormat="1" ht="25.15" customHeight="1" x14ac:dyDescent="0.2">
      <c r="A9" s="67" t="s">
        <v>62</v>
      </c>
      <c r="B9" s="67"/>
      <c r="C9" s="29">
        <v>270</v>
      </c>
      <c r="D9" s="29">
        <v>0</v>
      </c>
      <c r="E9" s="58">
        <v>300</v>
      </c>
      <c r="F9" s="40" t="s">
        <v>175</v>
      </c>
      <c r="G9" s="11"/>
      <c r="H9" s="11"/>
    </row>
    <row r="10" spans="1:8" s="9" customFormat="1" ht="25.15" customHeight="1" x14ac:dyDescent="0.2">
      <c r="A10" s="67" t="s">
        <v>122</v>
      </c>
      <c r="B10" s="67"/>
      <c r="C10" s="29">
        <v>0</v>
      </c>
      <c r="D10" s="29">
        <v>0</v>
      </c>
      <c r="E10" s="58">
        <v>0</v>
      </c>
      <c r="F10" s="40" t="s">
        <v>128</v>
      </c>
    </row>
    <row r="11" spans="1:8" s="9" customFormat="1" ht="25.15" customHeight="1" x14ac:dyDescent="0.2">
      <c r="A11" s="67" t="s">
        <v>139</v>
      </c>
      <c r="B11" s="67"/>
      <c r="C11" s="29">
        <v>350</v>
      </c>
      <c r="D11" s="29">
        <v>2000</v>
      </c>
      <c r="E11" s="58">
        <v>2000</v>
      </c>
      <c r="F11" s="40"/>
    </row>
    <row r="12" spans="1:8" s="9" customFormat="1" ht="25.15" customHeight="1" x14ac:dyDescent="0.2">
      <c r="A12" s="67" t="s">
        <v>140</v>
      </c>
      <c r="B12" s="67"/>
      <c r="C12" s="29">
        <v>55</v>
      </c>
      <c r="D12" s="29">
        <v>1000</v>
      </c>
      <c r="E12" s="58">
        <v>1000</v>
      </c>
      <c r="F12" s="40" t="s">
        <v>169</v>
      </c>
    </row>
    <row r="13" spans="1:8" s="9" customFormat="1" ht="25.15" customHeight="1" x14ac:dyDescent="0.2">
      <c r="A13" s="67" t="s">
        <v>234</v>
      </c>
      <c r="B13" s="67"/>
      <c r="C13" s="29"/>
      <c r="D13" s="29"/>
      <c r="E13" s="58">
        <v>700</v>
      </c>
      <c r="F13" s="40" t="s">
        <v>235</v>
      </c>
    </row>
    <row r="14" spans="1:8" s="9" customFormat="1" ht="25.15" customHeight="1" x14ac:dyDescent="0.2">
      <c r="A14" s="67" t="s">
        <v>236</v>
      </c>
      <c r="B14" s="67"/>
      <c r="C14" s="29"/>
      <c r="D14" s="29"/>
      <c r="E14" s="58">
        <v>100</v>
      </c>
      <c r="F14" s="10" t="s">
        <v>237</v>
      </c>
    </row>
    <row r="15" spans="1:8" s="9" customFormat="1" ht="25.15" customHeight="1" x14ac:dyDescent="0.2">
      <c r="A15" s="67"/>
      <c r="B15" s="67"/>
      <c r="C15" s="29"/>
      <c r="D15" s="29"/>
      <c r="E15" s="58"/>
      <c r="F15" s="10"/>
    </row>
    <row r="16" spans="1:8" s="2" customFormat="1" ht="13.5" customHeight="1" x14ac:dyDescent="0.2">
      <c r="A16" s="54" t="s">
        <v>25</v>
      </c>
      <c r="B16" s="55"/>
      <c r="C16" s="56">
        <f>SUM(C5:C15)</f>
        <v>2175</v>
      </c>
      <c r="D16" s="56">
        <f>SUM(D5:D15)</f>
        <v>12400</v>
      </c>
      <c r="E16" s="57">
        <f>SUM(E5:E15)</f>
        <v>13100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  <row r="45" spans="3:5" x14ac:dyDescent="0.2">
      <c r="C45" s="35"/>
      <c r="D45" s="35"/>
      <c r="E45" s="35"/>
    </row>
  </sheetData>
  <mergeCells count="12">
    <mergeCell ref="A15:B15"/>
    <mergeCell ref="A1:F1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5:E5"/>
  </mergeCells>
  <printOptions horizontalCentered="1"/>
  <pageMargins left="0.45" right="0.45" top="0.5" bottom="0.5" header="0.3" footer="0.3"/>
  <pageSetup scale="96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110" zoomScaleNormal="110" workbookViewId="0">
      <selection activeCell="E6" sqref="E6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68" t="s">
        <v>17</v>
      </c>
      <c r="B1" s="69"/>
      <c r="C1" s="69"/>
      <c r="D1" s="69"/>
      <c r="E1" s="69"/>
      <c r="F1" s="69"/>
    </row>
    <row r="2" spans="1:6" s="2" customFormat="1" ht="33" customHeight="1" x14ac:dyDescent="0.2">
      <c r="A2" s="49" t="s">
        <v>31</v>
      </c>
      <c r="B2" s="53">
        <v>56315</v>
      </c>
      <c r="C2" s="51" t="s">
        <v>187</v>
      </c>
      <c r="D2" s="51" t="s">
        <v>188</v>
      </c>
      <c r="E2" s="51" t="s">
        <v>189</v>
      </c>
      <c r="F2" s="52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45"/>
      <c r="B4" s="46"/>
      <c r="C4" s="47"/>
      <c r="D4" s="47"/>
      <c r="E4" s="48"/>
      <c r="F4" s="8" t="s">
        <v>3</v>
      </c>
    </row>
    <row r="5" spans="1:6" s="11" customFormat="1" ht="25.15" customHeight="1" x14ac:dyDescent="0.2">
      <c r="A5" s="67" t="s">
        <v>43</v>
      </c>
      <c r="B5" s="67"/>
      <c r="C5" s="29">
        <v>58307</v>
      </c>
      <c r="D5" s="29">
        <v>58307</v>
      </c>
      <c r="E5" s="58">
        <v>58307</v>
      </c>
      <c r="F5" s="10" t="s">
        <v>229</v>
      </c>
    </row>
    <row r="6" spans="1:6" s="9" customFormat="1" ht="25.15" customHeight="1" x14ac:dyDescent="0.2">
      <c r="A6" s="67" t="s">
        <v>50</v>
      </c>
      <c r="B6" s="67"/>
      <c r="C6" s="29"/>
      <c r="D6" s="29"/>
      <c r="E6" s="58"/>
      <c r="F6" s="10"/>
    </row>
    <row r="7" spans="1:6" s="9" customFormat="1" ht="25.15" customHeight="1" x14ac:dyDescent="0.2">
      <c r="A7" s="67"/>
      <c r="B7" s="67"/>
      <c r="C7" s="29"/>
      <c r="D7" s="29"/>
      <c r="E7" s="58"/>
      <c r="F7" s="10"/>
    </row>
    <row r="8" spans="1:6" s="9" customFormat="1" ht="25.15" customHeight="1" x14ac:dyDescent="0.2">
      <c r="A8" s="67"/>
      <c r="B8" s="67"/>
      <c r="C8" s="29"/>
      <c r="D8" s="29"/>
      <c r="E8" s="58"/>
      <c r="F8" s="10"/>
    </row>
    <row r="9" spans="1:6" s="9" customFormat="1" ht="25.15" customHeight="1" x14ac:dyDescent="0.2">
      <c r="A9" s="67"/>
      <c r="B9" s="67"/>
      <c r="C9" s="29"/>
      <c r="D9" s="29"/>
      <c r="E9" s="58"/>
      <c r="F9" s="10"/>
    </row>
    <row r="10" spans="1:6" s="9" customFormat="1" ht="25.15" customHeight="1" x14ac:dyDescent="0.2">
      <c r="A10" s="67"/>
      <c r="B10" s="67"/>
      <c r="C10" s="29"/>
      <c r="D10" s="29"/>
      <c r="E10" s="58"/>
      <c r="F10" s="10"/>
    </row>
    <row r="11" spans="1:6" s="9" customFormat="1" ht="25.15" customHeight="1" x14ac:dyDescent="0.2">
      <c r="A11" s="67"/>
      <c r="B11" s="67"/>
      <c r="C11" s="29"/>
      <c r="D11" s="29"/>
      <c r="E11" s="58"/>
      <c r="F11" s="10"/>
    </row>
    <row r="12" spans="1:6" s="9" customFormat="1" ht="25.15" customHeight="1" x14ac:dyDescent="0.2">
      <c r="A12" s="67"/>
      <c r="B12" s="67"/>
      <c r="C12" s="29"/>
      <c r="D12" s="29"/>
      <c r="E12" s="58"/>
      <c r="F12" s="10"/>
    </row>
    <row r="13" spans="1:6" s="9" customFormat="1" ht="25.15" customHeight="1" x14ac:dyDescent="0.2">
      <c r="A13" s="67"/>
      <c r="B13" s="67"/>
      <c r="C13" s="29"/>
      <c r="D13" s="29"/>
      <c r="E13" s="58"/>
      <c r="F13" s="10"/>
    </row>
    <row r="14" spans="1:6" s="9" customFormat="1" ht="25.15" customHeight="1" x14ac:dyDescent="0.2">
      <c r="A14" s="67"/>
      <c r="B14" s="67"/>
      <c r="C14" s="29"/>
      <c r="D14" s="29"/>
      <c r="E14" s="58"/>
      <c r="F14" s="10"/>
    </row>
    <row r="15" spans="1:6" s="9" customFormat="1" ht="25.15" customHeight="1" x14ac:dyDescent="0.2">
      <c r="A15" s="67"/>
      <c r="B15" s="67"/>
      <c r="C15" s="29"/>
      <c r="D15" s="29"/>
      <c r="E15" s="58"/>
      <c r="F15" s="10"/>
    </row>
    <row r="16" spans="1:6" s="2" customFormat="1" ht="13.5" customHeight="1" x14ac:dyDescent="0.2">
      <c r="A16" s="54" t="s">
        <v>25</v>
      </c>
      <c r="B16" s="55"/>
      <c r="C16" s="56">
        <f>SUM(C5:C15)</f>
        <v>58307</v>
      </c>
      <c r="D16" s="56">
        <f>SUM(D5:D15)</f>
        <v>58307</v>
      </c>
      <c r="E16" s="57">
        <f>SUM(E5:E15)</f>
        <v>58307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  <row r="45" spans="3:5" x14ac:dyDescent="0.2">
      <c r="C45" s="35"/>
      <c r="D45" s="35"/>
      <c r="E45" s="35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scale="6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110" zoomScaleNormal="110" workbookViewId="0">
      <selection activeCell="F6" sqref="F6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68" t="s">
        <v>17</v>
      </c>
      <c r="B1" s="69"/>
      <c r="C1" s="69"/>
      <c r="D1" s="69"/>
      <c r="E1" s="69"/>
      <c r="F1" s="69"/>
    </row>
    <row r="2" spans="1:6" s="2" customFormat="1" ht="53.25" customHeight="1" x14ac:dyDescent="0.2">
      <c r="A2" s="49" t="s">
        <v>203</v>
      </c>
      <c r="B2" s="53">
        <v>562701</v>
      </c>
      <c r="C2" s="51" t="s">
        <v>187</v>
      </c>
      <c r="D2" s="51" t="s">
        <v>188</v>
      </c>
      <c r="E2" s="51" t="s">
        <v>189</v>
      </c>
      <c r="F2" s="52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45"/>
      <c r="B4" s="46"/>
      <c r="C4" s="47"/>
      <c r="D4" s="47"/>
      <c r="E4" s="48"/>
      <c r="F4" s="8" t="s">
        <v>3</v>
      </c>
    </row>
    <row r="5" spans="1:6" s="11" customFormat="1" ht="25.15" customHeight="1" x14ac:dyDescent="0.2">
      <c r="A5" s="67" t="s">
        <v>44</v>
      </c>
      <c r="B5" s="67"/>
      <c r="C5" s="29">
        <v>332950</v>
      </c>
      <c r="D5" s="29">
        <v>339436</v>
      </c>
      <c r="E5" s="58">
        <v>347630</v>
      </c>
      <c r="F5" s="40" t="s">
        <v>248</v>
      </c>
    </row>
    <row r="6" spans="1:6" s="9" customFormat="1" ht="25.15" customHeight="1" x14ac:dyDescent="0.2">
      <c r="A6" s="67"/>
      <c r="B6" s="67"/>
      <c r="C6" s="29"/>
      <c r="D6" s="29"/>
      <c r="E6" s="58"/>
      <c r="F6" s="10"/>
    </row>
    <row r="7" spans="1:6" s="9" customFormat="1" ht="25.15" customHeight="1" x14ac:dyDescent="0.2">
      <c r="A7" s="67"/>
      <c r="B7" s="67"/>
      <c r="C7" s="29"/>
      <c r="D7" s="29"/>
      <c r="E7" s="58"/>
      <c r="F7" s="10"/>
    </row>
    <row r="8" spans="1:6" s="9" customFormat="1" ht="25.15" customHeight="1" x14ac:dyDescent="0.2">
      <c r="A8" s="67"/>
      <c r="B8" s="67"/>
      <c r="C8" s="29"/>
      <c r="D8" s="29"/>
      <c r="E8" s="58"/>
      <c r="F8" s="10"/>
    </row>
    <row r="9" spans="1:6" s="9" customFormat="1" ht="25.15" customHeight="1" x14ac:dyDescent="0.2">
      <c r="A9" s="67"/>
      <c r="B9" s="67"/>
      <c r="C9" s="29"/>
      <c r="D9" s="29"/>
      <c r="E9" s="58"/>
      <c r="F9" s="10"/>
    </row>
    <row r="10" spans="1:6" s="9" customFormat="1" ht="25.15" customHeight="1" x14ac:dyDescent="0.2">
      <c r="A10" s="67"/>
      <c r="B10" s="67"/>
      <c r="C10" s="29"/>
      <c r="D10" s="29"/>
      <c r="E10" s="58"/>
      <c r="F10" s="10"/>
    </row>
    <row r="11" spans="1:6" s="9" customFormat="1" ht="25.15" customHeight="1" x14ac:dyDescent="0.2">
      <c r="A11" s="67"/>
      <c r="B11" s="67"/>
      <c r="C11" s="29"/>
      <c r="D11" s="29"/>
      <c r="E11" s="58"/>
      <c r="F11" s="10"/>
    </row>
    <row r="12" spans="1:6" s="9" customFormat="1" ht="25.15" customHeight="1" x14ac:dyDescent="0.2">
      <c r="A12" s="67"/>
      <c r="B12" s="67"/>
      <c r="C12" s="29"/>
      <c r="D12" s="29"/>
      <c r="E12" s="58"/>
      <c r="F12" s="10"/>
    </row>
    <row r="13" spans="1:6" s="9" customFormat="1" ht="25.15" customHeight="1" x14ac:dyDescent="0.2">
      <c r="A13" s="67"/>
      <c r="B13" s="67"/>
      <c r="C13" s="29"/>
      <c r="D13" s="29"/>
      <c r="E13" s="58"/>
      <c r="F13" s="10"/>
    </row>
    <row r="14" spans="1:6" s="9" customFormat="1" ht="25.15" customHeight="1" x14ac:dyDescent="0.2">
      <c r="A14" s="67"/>
      <c r="B14" s="67"/>
      <c r="C14" s="29"/>
      <c r="D14" s="29"/>
      <c r="E14" s="58"/>
      <c r="F14" s="10"/>
    </row>
    <row r="15" spans="1:6" s="9" customFormat="1" ht="25.15" customHeight="1" x14ac:dyDescent="0.2">
      <c r="A15" s="67"/>
      <c r="B15" s="67"/>
      <c r="C15" s="29"/>
      <c r="D15" s="29"/>
      <c r="E15" s="58"/>
      <c r="F15" s="10"/>
    </row>
    <row r="16" spans="1:6" s="2" customFormat="1" ht="13.5" customHeight="1" x14ac:dyDescent="0.2">
      <c r="A16" s="54" t="s">
        <v>25</v>
      </c>
      <c r="B16" s="55"/>
      <c r="C16" s="56">
        <f>SUM(C5:C15)</f>
        <v>332950</v>
      </c>
      <c r="D16" s="56">
        <f>SUM(D5:D15)</f>
        <v>339436</v>
      </c>
      <c r="E16" s="57">
        <f>SUM(E5:E15)</f>
        <v>347630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  <row r="45" spans="3:5" x14ac:dyDescent="0.2">
      <c r="C45" s="35"/>
      <c r="D45" s="35"/>
      <c r="E45" s="35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scale="6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110" zoomScaleNormal="110" workbookViewId="0">
      <selection activeCell="E6" sqref="E6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68" t="s">
        <v>17</v>
      </c>
      <c r="B1" s="69"/>
      <c r="C1" s="69"/>
      <c r="D1" s="69"/>
      <c r="E1" s="69"/>
      <c r="F1" s="69"/>
    </row>
    <row r="2" spans="1:6" s="2" customFormat="1" ht="33" customHeight="1" x14ac:dyDescent="0.2">
      <c r="A2" s="49" t="s">
        <v>204</v>
      </c>
      <c r="B2" s="53">
        <v>561201</v>
      </c>
      <c r="C2" s="51" t="s">
        <v>187</v>
      </c>
      <c r="D2" s="51" t="s">
        <v>188</v>
      </c>
      <c r="E2" s="51" t="s">
        <v>189</v>
      </c>
      <c r="F2" s="52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45"/>
      <c r="B4" s="46"/>
      <c r="C4" s="47"/>
      <c r="D4" s="47"/>
      <c r="E4" s="48"/>
      <c r="F4" s="8" t="s">
        <v>3</v>
      </c>
    </row>
    <row r="5" spans="1:6" s="11" customFormat="1" ht="25.15" customHeight="1" x14ac:dyDescent="0.2">
      <c r="A5" s="67" t="s">
        <v>64</v>
      </c>
      <c r="B5" s="67"/>
      <c r="C5" s="29">
        <v>222</v>
      </c>
      <c r="D5" s="29">
        <v>500</v>
      </c>
      <c r="E5" s="58">
        <v>500</v>
      </c>
      <c r="F5" s="10" t="s">
        <v>149</v>
      </c>
    </row>
    <row r="6" spans="1:6" s="9" customFormat="1" ht="25.15" customHeight="1" x14ac:dyDescent="0.2">
      <c r="A6" s="67"/>
      <c r="B6" s="67"/>
      <c r="C6" s="29"/>
      <c r="D6" s="29"/>
      <c r="E6" s="58"/>
      <c r="F6" s="10"/>
    </row>
    <row r="7" spans="1:6" s="9" customFormat="1" ht="25.15" customHeight="1" x14ac:dyDescent="0.2">
      <c r="A7" s="67"/>
      <c r="B7" s="67"/>
      <c r="C7" s="29"/>
      <c r="D7" s="29"/>
      <c r="E7" s="58"/>
      <c r="F7" s="10"/>
    </row>
    <row r="8" spans="1:6" s="9" customFormat="1" ht="25.15" customHeight="1" x14ac:dyDescent="0.2">
      <c r="A8" s="67"/>
      <c r="B8" s="67"/>
      <c r="C8" s="29"/>
      <c r="D8" s="29"/>
      <c r="E8" s="58"/>
      <c r="F8" s="10"/>
    </row>
    <row r="9" spans="1:6" s="9" customFormat="1" ht="25.15" customHeight="1" x14ac:dyDescent="0.2">
      <c r="A9" s="67"/>
      <c r="B9" s="67"/>
      <c r="C9" s="29"/>
      <c r="D9" s="29"/>
      <c r="E9" s="58"/>
      <c r="F9" s="10"/>
    </row>
    <row r="10" spans="1:6" s="9" customFormat="1" ht="25.15" customHeight="1" x14ac:dyDescent="0.2">
      <c r="A10" s="67"/>
      <c r="B10" s="67"/>
      <c r="C10" s="29"/>
      <c r="D10" s="29"/>
      <c r="E10" s="58"/>
      <c r="F10" s="10"/>
    </row>
    <row r="11" spans="1:6" s="9" customFormat="1" ht="25.15" customHeight="1" x14ac:dyDescent="0.2">
      <c r="A11" s="67"/>
      <c r="B11" s="67"/>
      <c r="C11" s="29"/>
      <c r="D11" s="29"/>
      <c r="E11" s="58"/>
      <c r="F11" s="10"/>
    </row>
    <row r="12" spans="1:6" s="9" customFormat="1" ht="25.15" customHeight="1" x14ac:dyDescent="0.2">
      <c r="A12" s="67"/>
      <c r="B12" s="67"/>
      <c r="C12" s="29"/>
      <c r="D12" s="29"/>
      <c r="E12" s="58"/>
      <c r="F12" s="10"/>
    </row>
    <row r="13" spans="1:6" s="9" customFormat="1" ht="25.15" customHeight="1" x14ac:dyDescent="0.2">
      <c r="A13" s="67"/>
      <c r="B13" s="67"/>
      <c r="C13" s="29"/>
      <c r="D13" s="29"/>
      <c r="E13" s="58"/>
      <c r="F13" s="10"/>
    </row>
    <row r="14" spans="1:6" s="9" customFormat="1" ht="25.15" customHeight="1" x14ac:dyDescent="0.2">
      <c r="A14" s="67"/>
      <c r="B14" s="67"/>
      <c r="C14" s="29"/>
      <c r="D14" s="29"/>
      <c r="E14" s="58"/>
      <c r="F14" s="10"/>
    </row>
    <row r="15" spans="1:6" s="9" customFormat="1" ht="25.15" customHeight="1" x14ac:dyDescent="0.2">
      <c r="A15" s="67"/>
      <c r="B15" s="67"/>
      <c r="C15" s="29"/>
      <c r="D15" s="29"/>
      <c r="E15" s="58"/>
      <c r="F15" s="10"/>
    </row>
    <row r="16" spans="1:6" s="2" customFormat="1" ht="13.5" customHeight="1" x14ac:dyDescent="0.2">
      <c r="A16" s="54" t="s">
        <v>25</v>
      </c>
      <c r="B16" s="55"/>
      <c r="C16" s="56">
        <f>SUM(C5:C15)</f>
        <v>222</v>
      </c>
      <c r="D16" s="56">
        <f>SUM(D5:D15)</f>
        <v>500</v>
      </c>
      <c r="E16" s="57">
        <f>SUM(E5:E15)</f>
        <v>500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  <row r="45" spans="3:5" x14ac:dyDescent="0.2">
      <c r="C45" s="35"/>
      <c r="D45" s="35"/>
      <c r="E45" s="35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scale="6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zoomScale="120" zoomScaleNormal="120" workbookViewId="0">
      <selection activeCell="D12" sqref="D12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11" ht="24.75" customHeight="1" x14ac:dyDescent="0.2">
      <c r="A1" s="68" t="s">
        <v>17</v>
      </c>
      <c r="B1" s="69"/>
      <c r="C1" s="69"/>
      <c r="D1" s="69"/>
      <c r="E1" s="69"/>
      <c r="F1" s="69"/>
    </row>
    <row r="2" spans="1:11" s="2" customFormat="1" ht="33" customHeight="1" x14ac:dyDescent="0.2">
      <c r="A2" s="49" t="s">
        <v>32</v>
      </c>
      <c r="B2" s="53">
        <v>56401</v>
      </c>
      <c r="C2" s="51" t="s">
        <v>187</v>
      </c>
      <c r="D2" s="51" t="s">
        <v>188</v>
      </c>
      <c r="E2" s="51" t="s">
        <v>189</v>
      </c>
      <c r="F2" s="52" t="s">
        <v>0</v>
      </c>
    </row>
    <row r="3" spans="1:11" s="7" customFormat="1" ht="7.5" customHeight="1" x14ac:dyDescent="0.2">
      <c r="A3" s="3"/>
      <c r="B3" s="4"/>
      <c r="C3" s="5"/>
      <c r="D3" s="5"/>
      <c r="E3" s="5"/>
      <c r="F3" s="6"/>
    </row>
    <row r="4" spans="1:11" s="9" customFormat="1" ht="13.5" customHeight="1" x14ac:dyDescent="0.2">
      <c r="A4" s="45"/>
      <c r="B4" s="46"/>
      <c r="C4" s="47"/>
      <c r="D4" s="47"/>
      <c r="E4" s="48"/>
      <c r="F4" s="8" t="s">
        <v>3</v>
      </c>
    </row>
    <row r="5" spans="1:11" s="9" customFormat="1" ht="25.15" customHeight="1" x14ac:dyDescent="0.2">
      <c r="A5" s="67" t="s">
        <v>137</v>
      </c>
      <c r="B5" s="67"/>
      <c r="C5" s="29">
        <v>0</v>
      </c>
      <c r="D5" s="29">
        <v>50000</v>
      </c>
      <c r="E5" s="58">
        <v>50000</v>
      </c>
      <c r="F5" s="63"/>
    </row>
    <row r="6" spans="1:11" s="9" customFormat="1" ht="37.5" customHeight="1" x14ac:dyDescent="0.2">
      <c r="A6" s="67" t="s">
        <v>156</v>
      </c>
      <c r="B6" s="67"/>
      <c r="C6" s="29">
        <v>48000</v>
      </c>
      <c r="D6" s="29">
        <v>66000</v>
      </c>
      <c r="E6" s="58">
        <v>66000</v>
      </c>
      <c r="F6" s="10" t="s">
        <v>238</v>
      </c>
      <c r="G6" s="11"/>
      <c r="H6" s="11"/>
      <c r="I6" s="11"/>
      <c r="J6" s="11"/>
      <c r="K6" s="11"/>
    </row>
    <row r="7" spans="1:11" s="9" customFormat="1" ht="25.15" customHeight="1" x14ac:dyDescent="0.2">
      <c r="A7" s="67" t="s">
        <v>205</v>
      </c>
      <c r="B7" s="67"/>
      <c r="C7" s="29">
        <v>3664</v>
      </c>
      <c r="D7" s="29">
        <v>4000</v>
      </c>
      <c r="E7" s="58">
        <v>4000</v>
      </c>
      <c r="F7" s="40" t="s">
        <v>227</v>
      </c>
      <c r="G7" s="11"/>
      <c r="H7" s="11"/>
      <c r="I7" s="11"/>
      <c r="J7" s="11"/>
      <c r="K7" s="11"/>
    </row>
    <row r="8" spans="1:11" s="9" customFormat="1" ht="25.15" customHeight="1" x14ac:dyDescent="0.2">
      <c r="A8" s="67" t="s">
        <v>66</v>
      </c>
      <c r="B8" s="67"/>
      <c r="C8" s="29">
        <v>7150</v>
      </c>
      <c r="D8" s="29">
        <v>7200</v>
      </c>
      <c r="E8" s="58">
        <v>7200</v>
      </c>
      <c r="F8" s="63"/>
    </row>
    <row r="9" spans="1:11" s="9" customFormat="1" ht="25.15" customHeight="1" x14ac:dyDescent="0.2">
      <c r="A9" s="67" t="s">
        <v>141</v>
      </c>
      <c r="B9" s="67"/>
      <c r="C9" s="29">
        <v>0</v>
      </c>
      <c r="D9" s="29">
        <v>0</v>
      </c>
      <c r="E9" s="58">
        <v>120</v>
      </c>
      <c r="F9" s="40" t="s">
        <v>157</v>
      </c>
    </row>
    <row r="10" spans="1:11" s="9" customFormat="1" ht="25.15" customHeight="1" x14ac:dyDescent="0.2">
      <c r="A10" s="67" t="s">
        <v>142</v>
      </c>
      <c r="B10" s="67"/>
      <c r="C10" s="29">
        <v>0</v>
      </c>
      <c r="D10" s="29">
        <v>500</v>
      </c>
      <c r="E10" s="58">
        <v>500</v>
      </c>
      <c r="F10" s="40" t="s">
        <v>155</v>
      </c>
    </row>
    <row r="11" spans="1:11" s="9" customFormat="1" ht="25.15" customHeight="1" x14ac:dyDescent="0.2">
      <c r="A11" s="67" t="s">
        <v>223</v>
      </c>
      <c r="B11" s="67"/>
      <c r="C11" s="29">
        <v>215</v>
      </c>
      <c r="D11" s="29">
        <v>450</v>
      </c>
      <c r="E11" s="58">
        <v>450</v>
      </c>
      <c r="F11" s="40" t="s">
        <v>224</v>
      </c>
    </row>
    <row r="12" spans="1:11" s="9" customFormat="1" ht="25.15" customHeight="1" x14ac:dyDescent="0.2">
      <c r="A12" s="67" t="s">
        <v>143</v>
      </c>
      <c r="B12" s="67"/>
      <c r="C12" s="29">
        <v>7078</v>
      </c>
      <c r="D12" s="29">
        <v>6850</v>
      </c>
      <c r="E12" s="58">
        <v>7000</v>
      </c>
      <c r="F12" s="40" t="s">
        <v>222</v>
      </c>
    </row>
    <row r="13" spans="1:11" s="9" customFormat="1" ht="25.15" customHeight="1" x14ac:dyDescent="0.2">
      <c r="A13" s="67" t="s">
        <v>121</v>
      </c>
      <c r="B13" s="67"/>
      <c r="C13" s="29">
        <v>0</v>
      </c>
      <c r="D13" s="29">
        <v>0</v>
      </c>
      <c r="E13" s="58">
        <v>4900</v>
      </c>
      <c r="F13" s="40" t="s">
        <v>150</v>
      </c>
    </row>
    <row r="14" spans="1:11" s="9" customFormat="1" ht="25.15" customHeight="1" x14ac:dyDescent="0.2">
      <c r="A14" s="67" t="s">
        <v>145</v>
      </c>
      <c r="B14" s="67"/>
      <c r="C14" s="29">
        <v>360</v>
      </c>
      <c r="D14" s="29">
        <v>360</v>
      </c>
      <c r="E14" s="58">
        <v>360</v>
      </c>
      <c r="F14" s="40" t="s">
        <v>150</v>
      </c>
    </row>
    <row r="15" spans="1:11" s="9" customFormat="1" ht="25.15" customHeight="1" x14ac:dyDescent="0.2">
      <c r="A15" s="67" t="s">
        <v>146</v>
      </c>
      <c r="B15" s="67"/>
      <c r="C15" s="29">
        <v>2160</v>
      </c>
      <c r="D15" s="29">
        <v>2160</v>
      </c>
      <c r="E15" s="58">
        <v>2280</v>
      </c>
      <c r="F15" s="40" t="s">
        <v>150</v>
      </c>
    </row>
    <row r="16" spans="1:11" s="9" customFormat="1" ht="25.15" customHeight="1" x14ac:dyDescent="0.2">
      <c r="A16" s="67" t="s">
        <v>206</v>
      </c>
      <c r="B16" s="67"/>
      <c r="C16" s="29">
        <v>995</v>
      </c>
      <c r="D16" s="29">
        <v>995</v>
      </c>
      <c r="E16" s="58">
        <v>995</v>
      </c>
      <c r="F16" s="40" t="s">
        <v>242</v>
      </c>
    </row>
    <row r="17" spans="1:6" s="9" customFormat="1" ht="25.15" customHeight="1" x14ac:dyDescent="0.2">
      <c r="A17" s="67" t="s">
        <v>226</v>
      </c>
      <c r="B17" s="67"/>
      <c r="C17" s="29">
        <v>0</v>
      </c>
      <c r="D17" s="29">
        <v>588</v>
      </c>
      <c r="E17" s="58">
        <v>595</v>
      </c>
      <c r="F17" s="40" t="s">
        <v>225</v>
      </c>
    </row>
    <row r="18" spans="1:6" s="9" customFormat="1" ht="25.15" customHeight="1" x14ac:dyDescent="0.2">
      <c r="A18" s="67" t="s">
        <v>76</v>
      </c>
      <c r="B18" s="67"/>
      <c r="C18" s="29">
        <v>225</v>
      </c>
      <c r="D18" s="29">
        <v>500</v>
      </c>
      <c r="E18" s="58">
        <v>0</v>
      </c>
      <c r="F18" s="40" t="s">
        <v>250</v>
      </c>
    </row>
    <row r="19" spans="1:6" s="9" customFormat="1" ht="25.15" customHeight="1" x14ac:dyDescent="0.2">
      <c r="A19" s="67" t="s">
        <v>230</v>
      </c>
      <c r="B19" s="67"/>
      <c r="C19" s="29">
        <v>0</v>
      </c>
      <c r="D19" s="29">
        <v>32000</v>
      </c>
      <c r="E19" s="58">
        <v>0</v>
      </c>
    </row>
    <row r="20" spans="1:6" s="9" customFormat="1" ht="25.15" customHeight="1" x14ac:dyDescent="0.2">
      <c r="A20" s="67"/>
      <c r="B20" s="67"/>
      <c r="C20" s="29"/>
      <c r="D20" s="29"/>
      <c r="E20" s="58"/>
      <c r="F20" s="10"/>
    </row>
    <row r="21" spans="1:6" s="2" customFormat="1" ht="13.5" customHeight="1" x14ac:dyDescent="0.2">
      <c r="A21" s="54" t="s">
        <v>25</v>
      </c>
      <c r="B21" s="55"/>
      <c r="C21" s="56">
        <f>SUM(C5:C20)</f>
        <v>69847</v>
      </c>
      <c r="D21" s="56">
        <f>SUM(D5:D20)</f>
        <v>171603</v>
      </c>
      <c r="E21" s="57">
        <f>SUM(E5:E20)</f>
        <v>144400</v>
      </c>
      <c r="F21" s="23"/>
    </row>
    <row r="22" spans="1:6" s="7" customFormat="1" ht="7.5" customHeight="1" x14ac:dyDescent="0.2">
      <c r="A22" s="12"/>
      <c r="B22" s="13"/>
      <c r="C22" s="14"/>
      <c r="D22" s="14"/>
      <c r="E22" s="15"/>
      <c r="F22" s="16"/>
    </row>
    <row r="25" spans="1:6" x14ac:dyDescent="0.2">
      <c r="A25" s="19"/>
    </row>
    <row r="50" spans="3:5" x14ac:dyDescent="0.2">
      <c r="C50" s="35"/>
      <c r="D50" s="35"/>
      <c r="E50" s="35"/>
    </row>
  </sheetData>
  <mergeCells count="17">
    <mergeCell ref="A13:B13"/>
    <mergeCell ref="A16:B16"/>
    <mergeCell ref="A18:B18"/>
    <mergeCell ref="A19:B19"/>
    <mergeCell ref="A20:B20"/>
    <mergeCell ref="A1:F1"/>
    <mergeCell ref="A6:B6"/>
    <mergeCell ref="A8:B8"/>
    <mergeCell ref="A5:B5"/>
    <mergeCell ref="A7:B7"/>
    <mergeCell ref="A9:B9"/>
    <mergeCell ref="A10:B10"/>
    <mergeCell ref="A12:B12"/>
    <mergeCell ref="A17:B17"/>
    <mergeCell ref="A14:B14"/>
    <mergeCell ref="A15:B15"/>
    <mergeCell ref="A11:B11"/>
  </mergeCells>
  <printOptions horizontalCentered="1"/>
  <pageMargins left="0.45" right="0.45" top="0.5" bottom="0.5" header="0.3" footer="0.3"/>
  <pageSetup scale="96" orientation="landscape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110" zoomScaleNormal="110" workbookViewId="0">
      <selection activeCell="E6" sqref="E6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68" t="s">
        <v>17</v>
      </c>
      <c r="B1" s="69"/>
      <c r="C1" s="69"/>
      <c r="D1" s="69"/>
      <c r="E1" s="69"/>
      <c r="F1" s="69"/>
    </row>
    <row r="2" spans="1:6" s="2" customFormat="1" ht="51" customHeight="1" x14ac:dyDescent="0.2">
      <c r="A2" s="49" t="s">
        <v>33</v>
      </c>
      <c r="B2" s="53">
        <v>565500</v>
      </c>
      <c r="C2" s="51" t="s">
        <v>187</v>
      </c>
      <c r="D2" s="51" t="s">
        <v>188</v>
      </c>
      <c r="E2" s="51" t="s">
        <v>189</v>
      </c>
      <c r="F2" s="52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45"/>
      <c r="B4" s="46"/>
      <c r="C4" s="47"/>
      <c r="D4" s="47"/>
      <c r="E4" s="48"/>
      <c r="F4" s="8" t="s">
        <v>3</v>
      </c>
    </row>
    <row r="5" spans="1:6" s="11" customFormat="1" ht="25.15" customHeight="1" x14ac:dyDescent="0.2">
      <c r="A5" s="67" t="s">
        <v>67</v>
      </c>
      <c r="B5" s="67"/>
      <c r="C5" s="29">
        <v>0</v>
      </c>
      <c r="D5" s="29">
        <v>500</v>
      </c>
      <c r="E5" s="58">
        <v>500</v>
      </c>
      <c r="F5" s="10"/>
    </row>
    <row r="6" spans="1:6" s="9" customFormat="1" ht="25.15" customHeight="1" x14ac:dyDescent="0.2">
      <c r="A6" s="67" t="s">
        <v>153</v>
      </c>
      <c r="B6" s="67"/>
      <c r="C6" s="29">
        <v>0</v>
      </c>
      <c r="D6" s="29">
        <v>0</v>
      </c>
      <c r="E6" s="58"/>
      <c r="F6" s="10" t="s">
        <v>154</v>
      </c>
    </row>
    <row r="7" spans="1:6" s="9" customFormat="1" ht="25.15" customHeight="1" x14ac:dyDescent="0.2">
      <c r="A7" s="67"/>
      <c r="B7" s="67"/>
      <c r="C7" s="29"/>
      <c r="D7" s="29"/>
      <c r="E7" s="58"/>
      <c r="F7" s="10"/>
    </row>
    <row r="8" spans="1:6" s="9" customFormat="1" ht="25.15" customHeight="1" x14ac:dyDescent="0.2">
      <c r="A8" s="67"/>
      <c r="B8" s="67"/>
      <c r="C8" s="29"/>
      <c r="D8" s="29"/>
      <c r="E8" s="58"/>
      <c r="F8" s="10"/>
    </row>
    <row r="9" spans="1:6" s="9" customFormat="1" ht="25.15" customHeight="1" x14ac:dyDescent="0.2">
      <c r="A9" s="67"/>
      <c r="B9" s="67"/>
      <c r="C9" s="29"/>
      <c r="D9" s="29"/>
      <c r="E9" s="58"/>
      <c r="F9" s="10"/>
    </row>
    <row r="10" spans="1:6" s="9" customFormat="1" ht="25.15" customHeight="1" x14ac:dyDescent="0.2">
      <c r="A10" s="67"/>
      <c r="B10" s="67"/>
      <c r="C10" s="29"/>
      <c r="D10" s="29"/>
      <c r="E10" s="58"/>
      <c r="F10" s="10"/>
    </row>
    <row r="11" spans="1:6" s="9" customFormat="1" ht="25.15" customHeight="1" x14ac:dyDescent="0.2">
      <c r="A11" s="67"/>
      <c r="B11" s="67"/>
      <c r="C11" s="29"/>
      <c r="D11" s="29"/>
      <c r="E11" s="58"/>
      <c r="F11" s="10"/>
    </row>
    <row r="12" spans="1:6" s="9" customFormat="1" ht="25.15" customHeight="1" x14ac:dyDescent="0.2">
      <c r="A12" s="67"/>
      <c r="B12" s="67"/>
      <c r="C12" s="29"/>
      <c r="D12" s="29"/>
      <c r="E12" s="58"/>
      <c r="F12" s="10"/>
    </row>
    <row r="13" spans="1:6" s="9" customFormat="1" ht="25.15" customHeight="1" x14ac:dyDescent="0.2">
      <c r="A13" s="67"/>
      <c r="B13" s="67"/>
      <c r="C13" s="29"/>
      <c r="D13" s="29"/>
      <c r="E13" s="58"/>
      <c r="F13" s="10"/>
    </row>
    <row r="14" spans="1:6" s="9" customFormat="1" ht="25.15" customHeight="1" x14ac:dyDescent="0.2">
      <c r="A14" s="67"/>
      <c r="B14" s="67"/>
      <c r="C14" s="29"/>
      <c r="D14" s="29"/>
      <c r="E14" s="58"/>
      <c r="F14" s="10"/>
    </row>
    <row r="15" spans="1:6" s="9" customFormat="1" ht="25.15" customHeight="1" x14ac:dyDescent="0.2">
      <c r="A15" s="67"/>
      <c r="B15" s="67"/>
      <c r="C15" s="29"/>
      <c r="D15" s="29"/>
      <c r="E15" s="58"/>
      <c r="F15" s="10"/>
    </row>
    <row r="16" spans="1:6" s="2" customFormat="1" ht="13.5" customHeight="1" x14ac:dyDescent="0.2">
      <c r="A16" s="54" t="s">
        <v>25</v>
      </c>
      <c r="B16" s="55"/>
      <c r="C16" s="56">
        <f>SUM(C5:C15)</f>
        <v>0</v>
      </c>
      <c r="D16" s="56">
        <f>SUM(D5:D15)</f>
        <v>500</v>
      </c>
      <c r="E16" s="57">
        <f>SUM(E5:E15)</f>
        <v>500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  <row r="45" spans="3:5" x14ac:dyDescent="0.2">
      <c r="C45" s="35"/>
      <c r="D45" s="35"/>
      <c r="E45" s="35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110" zoomScaleNormal="110" workbookViewId="0">
      <selection activeCell="C10" sqref="C10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68" t="s">
        <v>17</v>
      </c>
      <c r="B1" s="69"/>
      <c r="C1" s="69"/>
      <c r="D1" s="69"/>
      <c r="E1" s="69"/>
      <c r="F1" s="69"/>
    </row>
    <row r="2" spans="1:6" s="2" customFormat="1" ht="33" customHeight="1" x14ac:dyDescent="0.2">
      <c r="A2" s="49" t="s">
        <v>5</v>
      </c>
      <c r="B2" s="50"/>
      <c r="C2" s="51" t="s">
        <v>187</v>
      </c>
      <c r="D2" s="51" t="s">
        <v>188</v>
      </c>
      <c r="E2" s="51" t="s">
        <v>189</v>
      </c>
      <c r="F2" s="52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45"/>
      <c r="B4" s="46"/>
      <c r="C4" s="47"/>
      <c r="D4" s="47"/>
      <c r="E4" s="48"/>
      <c r="F4" s="8" t="s">
        <v>3</v>
      </c>
    </row>
    <row r="5" spans="1:6" s="11" customFormat="1" ht="25.15" customHeight="1" x14ac:dyDescent="0.2">
      <c r="A5" s="67" t="s">
        <v>13</v>
      </c>
      <c r="B5" s="67"/>
      <c r="C5" s="29">
        <v>729</v>
      </c>
      <c r="D5" s="29">
        <v>710</v>
      </c>
      <c r="E5" s="58"/>
      <c r="F5" s="10"/>
    </row>
    <row r="6" spans="1:6" s="9" customFormat="1" ht="25.15" customHeight="1" x14ac:dyDescent="0.2">
      <c r="A6" s="67" t="s">
        <v>14</v>
      </c>
      <c r="B6" s="67"/>
      <c r="C6" s="29">
        <v>69441</v>
      </c>
      <c r="D6" s="29">
        <v>69680</v>
      </c>
      <c r="E6" s="58"/>
      <c r="F6" s="10"/>
    </row>
    <row r="7" spans="1:6" s="9" customFormat="1" ht="25.15" customHeight="1" x14ac:dyDescent="0.2">
      <c r="A7" s="67" t="s">
        <v>18</v>
      </c>
      <c r="B7" s="67"/>
      <c r="C7" s="29">
        <v>93</v>
      </c>
      <c r="D7" s="29">
        <v>1285</v>
      </c>
      <c r="E7" s="58"/>
      <c r="F7" s="10"/>
    </row>
    <row r="8" spans="1:6" s="9" customFormat="1" ht="25.15" customHeight="1" x14ac:dyDescent="0.2">
      <c r="A8" s="67" t="s">
        <v>15</v>
      </c>
      <c r="B8" s="67"/>
      <c r="C8" s="29">
        <v>10307</v>
      </c>
      <c r="D8" s="29">
        <v>10961</v>
      </c>
      <c r="E8" s="58"/>
      <c r="F8" s="10"/>
    </row>
    <row r="9" spans="1:6" s="9" customFormat="1" ht="25.15" customHeight="1" x14ac:dyDescent="0.2">
      <c r="A9" s="67" t="s">
        <v>16</v>
      </c>
      <c r="B9" s="67"/>
      <c r="C9" s="29">
        <v>0</v>
      </c>
      <c r="D9" s="29">
        <v>0</v>
      </c>
      <c r="E9" s="58"/>
      <c r="F9" s="10"/>
    </row>
    <row r="10" spans="1:6" s="9" customFormat="1" ht="25.15" customHeight="1" x14ac:dyDescent="0.2">
      <c r="A10" s="67" t="s">
        <v>19</v>
      </c>
      <c r="B10" s="67"/>
      <c r="C10" s="29">
        <v>106075</v>
      </c>
      <c r="D10" s="29">
        <v>110690</v>
      </c>
      <c r="E10" s="58"/>
      <c r="F10" s="10"/>
    </row>
    <row r="11" spans="1:6" s="9" customFormat="1" ht="25.15" customHeight="1" x14ac:dyDescent="0.2">
      <c r="A11" s="67" t="s">
        <v>20</v>
      </c>
      <c r="B11" s="67"/>
      <c r="C11" s="29">
        <v>15764</v>
      </c>
      <c r="D11" s="29">
        <v>14276</v>
      </c>
      <c r="E11" s="58"/>
      <c r="F11" s="10"/>
    </row>
    <row r="12" spans="1:6" s="9" customFormat="1" ht="25.15" customHeight="1" x14ac:dyDescent="0.2">
      <c r="A12" s="67" t="s">
        <v>21</v>
      </c>
      <c r="B12" s="67"/>
      <c r="C12" s="29">
        <v>16</v>
      </c>
      <c r="D12" s="29">
        <v>50</v>
      </c>
      <c r="E12" s="58"/>
      <c r="F12" s="10"/>
    </row>
    <row r="13" spans="1:6" s="9" customFormat="1" ht="25.15" customHeight="1" x14ac:dyDescent="0.2">
      <c r="A13" s="67"/>
      <c r="B13" s="67"/>
      <c r="C13" s="29"/>
      <c r="D13" s="29"/>
      <c r="E13" s="58"/>
      <c r="F13" s="10"/>
    </row>
    <row r="14" spans="1:6" s="9" customFormat="1" ht="25.15" customHeight="1" x14ac:dyDescent="0.2">
      <c r="A14" s="67"/>
      <c r="B14" s="67"/>
      <c r="C14" s="29"/>
      <c r="D14" s="29"/>
      <c r="E14" s="58"/>
      <c r="F14" s="10"/>
    </row>
    <row r="15" spans="1:6" s="9" customFormat="1" ht="25.15" customHeight="1" x14ac:dyDescent="0.2">
      <c r="A15" s="67"/>
      <c r="B15" s="67"/>
      <c r="C15" s="29"/>
      <c r="D15" s="29"/>
      <c r="E15" s="58"/>
      <c r="F15" s="10"/>
    </row>
    <row r="16" spans="1:6" s="2" customFormat="1" ht="13.5" customHeight="1" x14ac:dyDescent="0.2">
      <c r="A16" s="54" t="s">
        <v>25</v>
      </c>
      <c r="B16" s="55"/>
      <c r="C16" s="56">
        <f>SUM(C5:C15)</f>
        <v>202425</v>
      </c>
      <c r="D16" s="56">
        <f>SUM(D5:D15)</f>
        <v>207652</v>
      </c>
      <c r="E16" s="57">
        <f>SUM(E5:E15)</f>
        <v>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  <row r="45" spans="3:5" x14ac:dyDescent="0.2">
      <c r="C45" s="35"/>
      <c r="D45" s="35"/>
      <c r="E45" s="35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scale="6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zoomScale="110" zoomScaleNormal="110" workbookViewId="0">
      <selection activeCell="C6" sqref="C6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68" t="s">
        <v>17</v>
      </c>
      <c r="B1" s="69"/>
      <c r="C1" s="69"/>
      <c r="D1" s="69"/>
      <c r="E1" s="69"/>
      <c r="F1" s="69"/>
    </row>
    <row r="2" spans="1:6" s="2" customFormat="1" ht="33" customHeight="1" x14ac:dyDescent="0.2">
      <c r="A2" s="49" t="s">
        <v>2</v>
      </c>
      <c r="B2" s="50"/>
      <c r="C2" s="51" t="s">
        <v>187</v>
      </c>
      <c r="D2" s="51" t="s">
        <v>188</v>
      </c>
      <c r="E2" s="51" t="s">
        <v>189</v>
      </c>
      <c r="F2" s="52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45"/>
      <c r="B4" s="46"/>
      <c r="C4" s="47"/>
      <c r="D4" s="47"/>
      <c r="E4" s="48"/>
      <c r="F4" s="8" t="s">
        <v>3</v>
      </c>
    </row>
    <row r="5" spans="1:6" s="11" customFormat="1" ht="25.15" customHeight="1" x14ac:dyDescent="0.2">
      <c r="A5" s="76" t="s">
        <v>71</v>
      </c>
      <c r="B5" s="76"/>
      <c r="C5" s="29">
        <v>44014</v>
      </c>
      <c r="D5" s="29">
        <v>45000</v>
      </c>
      <c r="E5" s="58">
        <v>45000</v>
      </c>
      <c r="F5" s="10"/>
    </row>
    <row r="6" spans="1:6" s="9" customFormat="1" ht="25.15" customHeight="1" x14ac:dyDescent="0.2">
      <c r="A6" s="77" t="s">
        <v>72</v>
      </c>
      <c r="B6" s="77"/>
      <c r="C6" s="29"/>
      <c r="D6" s="29"/>
      <c r="E6" s="58"/>
      <c r="F6" s="40"/>
    </row>
    <row r="7" spans="1:6" s="9" customFormat="1" ht="25.15" customHeight="1" x14ac:dyDescent="0.2">
      <c r="A7" s="77"/>
      <c r="B7" s="77"/>
      <c r="C7" s="29"/>
      <c r="D7" s="29"/>
      <c r="E7" s="58"/>
      <c r="F7" s="10"/>
    </row>
    <row r="8" spans="1:6" s="9" customFormat="1" ht="25.15" customHeight="1" x14ac:dyDescent="0.2">
      <c r="A8" s="76" t="s">
        <v>68</v>
      </c>
      <c r="B8" s="76"/>
      <c r="C8" s="29">
        <v>226500</v>
      </c>
      <c r="D8" s="29">
        <v>0</v>
      </c>
      <c r="E8" s="58"/>
      <c r="F8" s="10"/>
    </row>
    <row r="9" spans="1:6" s="9" customFormat="1" ht="25.15" customHeight="1" x14ac:dyDescent="0.2">
      <c r="A9" s="76"/>
      <c r="B9" s="76"/>
      <c r="C9" s="29"/>
      <c r="D9" s="29"/>
      <c r="E9" s="58"/>
      <c r="F9" s="10"/>
    </row>
    <row r="10" spans="1:6" s="9" customFormat="1" ht="25.15" customHeight="1" x14ac:dyDescent="0.2">
      <c r="A10" s="76" t="s">
        <v>69</v>
      </c>
      <c r="B10" s="76"/>
      <c r="C10" s="29">
        <v>0</v>
      </c>
      <c r="D10" s="29">
        <v>1000</v>
      </c>
      <c r="E10" s="58">
        <v>0</v>
      </c>
      <c r="F10" s="10"/>
    </row>
    <row r="11" spans="1:6" s="9" customFormat="1" ht="25.15" customHeight="1" x14ac:dyDescent="0.2">
      <c r="A11" s="77" t="s">
        <v>70</v>
      </c>
      <c r="B11" s="77"/>
      <c r="C11" s="29"/>
      <c r="D11" s="29"/>
      <c r="E11" s="58"/>
      <c r="F11" s="10"/>
    </row>
    <row r="12" spans="1:6" s="9" customFormat="1" ht="25.15" customHeight="1" x14ac:dyDescent="0.2">
      <c r="A12" s="77"/>
      <c r="B12" s="77"/>
      <c r="C12" s="29"/>
      <c r="D12" s="29"/>
      <c r="E12" s="58"/>
      <c r="F12" s="10"/>
    </row>
    <row r="13" spans="1:6" s="9" customFormat="1" ht="25.15" customHeight="1" x14ac:dyDescent="0.2">
      <c r="A13" s="67"/>
      <c r="B13" s="67"/>
      <c r="C13" s="29"/>
      <c r="D13" s="29"/>
      <c r="E13" s="58"/>
      <c r="F13" s="10"/>
    </row>
    <row r="14" spans="1:6" s="9" customFormat="1" ht="25.15" customHeight="1" x14ac:dyDescent="0.2">
      <c r="A14" s="76" t="s">
        <v>151</v>
      </c>
      <c r="B14" s="76"/>
      <c r="C14" s="29">
        <v>30000</v>
      </c>
      <c r="D14" s="29">
        <v>0</v>
      </c>
      <c r="E14" s="58">
        <v>0</v>
      </c>
      <c r="F14" s="10"/>
    </row>
    <row r="15" spans="1:6" s="9" customFormat="1" ht="25.15" customHeight="1" x14ac:dyDescent="0.2">
      <c r="A15" s="67"/>
      <c r="B15" s="67"/>
      <c r="C15" s="29"/>
      <c r="D15" s="29"/>
      <c r="E15" s="30"/>
      <c r="F15" s="10"/>
    </row>
    <row r="16" spans="1:6" s="2" customFormat="1" ht="13.5" customHeight="1" x14ac:dyDescent="0.2">
      <c r="A16" s="54" t="s">
        <v>25</v>
      </c>
      <c r="B16" s="55"/>
      <c r="C16" s="56">
        <v>0</v>
      </c>
      <c r="D16" s="56">
        <v>0</v>
      </c>
      <c r="E16" s="57">
        <v>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  <row r="40" spans="3:5" x14ac:dyDescent="0.2">
      <c r="C40" s="35"/>
      <c r="D40" s="35"/>
      <c r="E40" s="35"/>
    </row>
  </sheetData>
  <mergeCells count="12">
    <mergeCell ref="A1:F1"/>
    <mergeCell ref="A5:B5"/>
    <mergeCell ref="A6:B6"/>
    <mergeCell ref="A8:B8"/>
    <mergeCell ref="A12:B12"/>
    <mergeCell ref="A7:B7"/>
    <mergeCell ref="A9:B9"/>
    <mergeCell ref="A15:B15"/>
    <mergeCell ref="A10:B10"/>
    <mergeCell ref="A11:B11"/>
    <mergeCell ref="A14:B14"/>
    <mergeCell ref="A13:B13"/>
  </mergeCells>
  <printOptions horizontalCentered="1"/>
  <pageMargins left="0.45" right="0.45" top="0.5" bottom="0.5" header="0.3" footer="0.3"/>
  <pageSetup scale="96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120" zoomScaleNormal="120" workbookViewId="0">
      <selection activeCell="A12" sqref="A12:B12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72" t="s">
        <v>17</v>
      </c>
      <c r="B1" s="73"/>
      <c r="C1" s="73"/>
      <c r="D1" s="73"/>
      <c r="E1" s="73"/>
      <c r="F1" s="73"/>
    </row>
    <row r="2" spans="1:6" s="2" customFormat="1" ht="33" customHeight="1" x14ac:dyDescent="0.2">
      <c r="A2" s="31" t="s">
        <v>34</v>
      </c>
      <c r="B2" s="32">
        <v>566212</v>
      </c>
      <c r="C2" s="26" t="s">
        <v>163</v>
      </c>
      <c r="D2" s="26" t="s">
        <v>164</v>
      </c>
      <c r="E2" s="26" t="s">
        <v>165</v>
      </c>
      <c r="F2" s="27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20"/>
      <c r="B4" s="21"/>
      <c r="C4" s="22"/>
      <c r="D4" s="22"/>
      <c r="E4" s="28"/>
      <c r="F4" s="8" t="s">
        <v>3</v>
      </c>
    </row>
    <row r="5" spans="1:6" s="11" customFormat="1" ht="25.15" customHeight="1" x14ac:dyDescent="0.2">
      <c r="A5" s="67"/>
      <c r="B5" s="67"/>
      <c r="C5" s="29"/>
      <c r="D5" s="29"/>
      <c r="E5" s="30"/>
      <c r="F5" s="10"/>
    </row>
    <row r="6" spans="1:6" s="9" customFormat="1" ht="25.15" customHeight="1" x14ac:dyDescent="0.2">
      <c r="A6" s="67"/>
      <c r="B6" s="67"/>
      <c r="C6" s="29"/>
      <c r="D6" s="29"/>
      <c r="E6" s="30"/>
      <c r="F6" s="10"/>
    </row>
    <row r="7" spans="1:6" s="9" customFormat="1" ht="25.15" customHeight="1" x14ac:dyDescent="0.2">
      <c r="A7" s="67"/>
      <c r="B7" s="67"/>
      <c r="C7" s="29"/>
      <c r="D7" s="29"/>
      <c r="E7" s="30"/>
      <c r="F7" s="10"/>
    </row>
    <row r="8" spans="1:6" s="9" customFormat="1" ht="25.15" customHeight="1" x14ac:dyDescent="0.2">
      <c r="A8" s="67"/>
      <c r="B8" s="67"/>
      <c r="C8" s="29"/>
      <c r="D8" s="29"/>
      <c r="E8" s="30"/>
      <c r="F8" s="10"/>
    </row>
    <row r="9" spans="1:6" s="9" customFormat="1" ht="25.15" customHeight="1" x14ac:dyDescent="0.2">
      <c r="A9" s="67"/>
      <c r="B9" s="67"/>
      <c r="C9" s="29"/>
      <c r="D9" s="29"/>
      <c r="E9" s="30"/>
      <c r="F9" s="10"/>
    </row>
    <row r="10" spans="1:6" s="9" customFormat="1" ht="25.15" customHeight="1" x14ac:dyDescent="0.2">
      <c r="A10" s="67"/>
      <c r="B10" s="67"/>
      <c r="C10" s="29"/>
      <c r="D10" s="29"/>
      <c r="E10" s="30"/>
      <c r="F10" s="10"/>
    </row>
    <row r="11" spans="1:6" s="9" customFormat="1" ht="25.15" customHeight="1" x14ac:dyDescent="0.2">
      <c r="A11" s="67"/>
      <c r="B11" s="67"/>
      <c r="C11" s="29"/>
      <c r="D11" s="29"/>
      <c r="E11" s="30"/>
      <c r="F11" s="10"/>
    </row>
    <row r="12" spans="1:6" s="9" customFormat="1" ht="25.15" customHeight="1" x14ac:dyDescent="0.2">
      <c r="A12" s="67"/>
      <c r="B12" s="67"/>
      <c r="C12" s="29"/>
      <c r="D12" s="29"/>
      <c r="E12" s="30"/>
      <c r="F12" s="10"/>
    </row>
    <row r="13" spans="1:6" s="9" customFormat="1" ht="25.15" customHeight="1" x14ac:dyDescent="0.2">
      <c r="A13" s="67"/>
      <c r="B13" s="67"/>
      <c r="C13" s="29"/>
      <c r="D13" s="29"/>
      <c r="E13" s="30"/>
      <c r="F13" s="10"/>
    </row>
    <row r="14" spans="1:6" s="9" customFormat="1" ht="25.15" customHeight="1" x14ac:dyDescent="0.2">
      <c r="A14" s="67"/>
      <c r="B14" s="67"/>
      <c r="C14" s="29"/>
      <c r="D14" s="29"/>
      <c r="E14" s="30"/>
      <c r="F14" s="10"/>
    </row>
    <row r="15" spans="1:6" s="9" customFormat="1" ht="25.15" customHeight="1" x14ac:dyDescent="0.2">
      <c r="A15" s="67"/>
      <c r="B15" s="67"/>
      <c r="C15" s="29"/>
      <c r="D15" s="29"/>
      <c r="E15" s="30"/>
      <c r="F15" s="10"/>
    </row>
    <row r="16" spans="1:6" s="2" customFormat="1" ht="13.5" customHeight="1" x14ac:dyDescent="0.2">
      <c r="A16" s="24" t="s">
        <v>25</v>
      </c>
      <c r="B16" s="25"/>
      <c r="C16" s="33">
        <f>SUM(C5:C15)</f>
        <v>0</v>
      </c>
      <c r="D16" s="33">
        <f>SUM(D5:D15)</f>
        <v>0</v>
      </c>
      <c r="E16" s="34">
        <f>SUM(E5:E15)</f>
        <v>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  <row r="45" spans="3:5" x14ac:dyDescent="0.2">
      <c r="C45" s="35"/>
      <c r="D45" s="35"/>
      <c r="E45" s="35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scale="67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110" zoomScaleNormal="110" workbookViewId="0">
      <selection activeCell="E10" sqref="E10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68" t="s">
        <v>17</v>
      </c>
      <c r="B1" s="69"/>
      <c r="C1" s="69"/>
      <c r="D1" s="69"/>
      <c r="E1" s="69"/>
      <c r="F1" s="69"/>
    </row>
    <row r="2" spans="1:6" s="2" customFormat="1" ht="48.75" customHeight="1" x14ac:dyDescent="0.2">
      <c r="A2" s="49" t="s">
        <v>221</v>
      </c>
      <c r="B2" s="53">
        <v>566219</v>
      </c>
      <c r="C2" s="51" t="s">
        <v>187</v>
      </c>
      <c r="D2" s="51" t="s">
        <v>188</v>
      </c>
      <c r="E2" s="51" t="s">
        <v>189</v>
      </c>
      <c r="F2" s="52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45"/>
      <c r="B4" s="46"/>
      <c r="C4" s="47"/>
      <c r="D4" s="47"/>
      <c r="E4" s="48"/>
      <c r="F4" s="8" t="s">
        <v>3</v>
      </c>
    </row>
    <row r="5" spans="1:6" s="11" customFormat="1" ht="25.15" customHeight="1" x14ac:dyDescent="0.2">
      <c r="A5" s="67" t="s">
        <v>176</v>
      </c>
      <c r="B5" s="67"/>
      <c r="C5" s="29">
        <v>1500</v>
      </c>
      <c r="D5" s="29">
        <v>3000</v>
      </c>
      <c r="E5" s="58">
        <v>3000</v>
      </c>
      <c r="F5" s="10"/>
    </row>
    <row r="6" spans="1:6" s="9" customFormat="1" ht="25.15" customHeight="1" x14ac:dyDescent="0.2">
      <c r="A6" s="67" t="s">
        <v>35</v>
      </c>
      <c r="B6" s="67"/>
      <c r="C6" s="29">
        <v>0</v>
      </c>
      <c r="D6" s="29">
        <v>0</v>
      </c>
      <c r="E6" s="58">
        <v>1000</v>
      </c>
      <c r="F6" s="10"/>
    </row>
    <row r="7" spans="1:6" s="9" customFormat="1" ht="25.15" customHeight="1" x14ac:dyDescent="0.2">
      <c r="A7" s="67" t="s">
        <v>207</v>
      </c>
      <c r="B7" s="67"/>
      <c r="C7" s="29">
        <v>35</v>
      </c>
      <c r="D7" s="29">
        <v>0</v>
      </c>
      <c r="E7" s="58"/>
      <c r="F7" s="10" t="s">
        <v>208</v>
      </c>
    </row>
    <row r="8" spans="1:6" s="9" customFormat="1" ht="25.15" customHeight="1" x14ac:dyDescent="0.2">
      <c r="A8" s="67" t="s">
        <v>211</v>
      </c>
      <c r="B8" s="67"/>
      <c r="C8" s="29">
        <f>35*4</f>
        <v>140</v>
      </c>
      <c r="D8" s="29">
        <v>100</v>
      </c>
      <c r="E8" s="58">
        <v>100</v>
      </c>
      <c r="F8" s="10" t="s">
        <v>209</v>
      </c>
    </row>
    <row r="9" spans="1:6" s="9" customFormat="1" ht="25.15" customHeight="1" x14ac:dyDescent="0.2">
      <c r="A9" s="67" t="s">
        <v>210</v>
      </c>
      <c r="B9" s="67"/>
      <c r="C9" s="29">
        <v>250</v>
      </c>
      <c r="D9" s="29">
        <v>250</v>
      </c>
      <c r="E9" s="58">
        <v>250</v>
      </c>
      <c r="F9" s="10" t="s">
        <v>209</v>
      </c>
    </row>
    <row r="10" spans="1:6" s="9" customFormat="1" ht="25.15" customHeight="1" x14ac:dyDescent="0.2">
      <c r="A10" s="67"/>
      <c r="B10" s="67"/>
      <c r="C10" s="29"/>
      <c r="D10" s="29"/>
      <c r="E10" s="58"/>
      <c r="F10" s="10"/>
    </row>
    <row r="11" spans="1:6" s="9" customFormat="1" ht="25.15" customHeight="1" x14ac:dyDescent="0.2">
      <c r="A11" s="67"/>
      <c r="B11" s="67"/>
      <c r="C11" s="29"/>
      <c r="D11" s="29"/>
      <c r="E11" s="58"/>
      <c r="F11" s="10"/>
    </row>
    <row r="12" spans="1:6" s="9" customFormat="1" ht="25.15" customHeight="1" x14ac:dyDescent="0.2">
      <c r="A12" s="67"/>
      <c r="B12" s="67"/>
      <c r="C12" s="29"/>
      <c r="D12" s="29"/>
      <c r="E12" s="58"/>
      <c r="F12" s="10"/>
    </row>
    <row r="13" spans="1:6" s="9" customFormat="1" ht="25.15" customHeight="1" x14ac:dyDescent="0.2">
      <c r="A13" s="67"/>
      <c r="B13" s="67"/>
      <c r="C13" s="29"/>
      <c r="D13" s="29"/>
      <c r="E13" s="58"/>
      <c r="F13" s="10"/>
    </row>
    <row r="14" spans="1:6" s="9" customFormat="1" ht="25.15" customHeight="1" x14ac:dyDescent="0.2">
      <c r="A14" s="67"/>
      <c r="B14" s="67"/>
      <c r="C14" s="29"/>
      <c r="D14" s="29"/>
      <c r="E14" s="58"/>
      <c r="F14" s="10"/>
    </row>
    <row r="15" spans="1:6" s="9" customFormat="1" ht="25.15" customHeight="1" x14ac:dyDescent="0.2">
      <c r="A15" s="67"/>
      <c r="B15" s="67"/>
      <c r="C15" s="29"/>
      <c r="D15" s="29"/>
      <c r="E15" s="58"/>
      <c r="F15" s="10"/>
    </row>
    <row r="16" spans="1:6" s="2" customFormat="1" ht="13.5" customHeight="1" x14ac:dyDescent="0.2">
      <c r="A16" s="54" t="s">
        <v>25</v>
      </c>
      <c r="B16" s="55"/>
      <c r="C16" s="56">
        <f>SUM(C5:C15)</f>
        <v>1925</v>
      </c>
      <c r="D16" s="56">
        <f>SUM(D5:D15)</f>
        <v>3350</v>
      </c>
      <c r="E16" s="57">
        <f>SUM(E5:E15)</f>
        <v>4350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  <row r="45" spans="3:5" x14ac:dyDescent="0.2">
      <c r="C45" s="35"/>
      <c r="D45" s="35"/>
      <c r="E45" s="35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scale="6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110" zoomScaleNormal="110" workbookViewId="0">
      <selection activeCell="C13" sqref="C13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68" t="s">
        <v>17</v>
      </c>
      <c r="B1" s="69"/>
      <c r="C1" s="69"/>
      <c r="D1" s="69"/>
      <c r="E1" s="69"/>
      <c r="F1" s="69"/>
    </row>
    <row r="2" spans="1:6" s="2" customFormat="1" ht="53.1" customHeight="1" x14ac:dyDescent="0.2">
      <c r="A2" s="49" t="s">
        <v>36</v>
      </c>
      <c r="B2" s="53">
        <v>566284</v>
      </c>
      <c r="C2" s="51" t="s">
        <v>187</v>
      </c>
      <c r="D2" s="51" t="s">
        <v>188</v>
      </c>
      <c r="E2" s="51" t="s">
        <v>189</v>
      </c>
      <c r="F2" s="52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45"/>
      <c r="B4" s="46"/>
      <c r="C4" s="47"/>
      <c r="D4" s="47"/>
      <c r="E4" s="48"/>
      <c r="F4" s="8" t="s">
        <v>3</v>
      </c>
    </row>
    <row r="5" spans="1:6" s="11" customFormat="1" ht="25.15" customHeight="1" x14ac:dyDescent="0.2">
      <c r="A5" s="67" t="s">
        <v>73</v>
      </c>
      <c r="B5" s="67"/>
      <c r="C5" s="29">
        <v>1539</v>
      </c>
      <c r="D5" s="29">
        <v>1500</v>
      </c>
      <c r="E5" s="58">
        <v>1500</v>
      </c>
      <c r="F5" s="10" t="s">
        <v>74</v>
      </c>
    </row>
    <row r="6" spans="1:6" s="9" customFormat="1" ht="25.15" customHeight="1" x14ac:dyDescent="0.2">
      <c r="A6" s="67" t="s">
        <v>75</v>
      </c>
      <c r="B6" s="67"/>
      <c r="C6" s="29">
        <v>200</v>
      </c>
      <c r="D6" s="29">
        <v>200</v>
      </c>
      <c r="E6" s="58">
        <v>200</v>
      </c>
      <c r="F6" s="10"/>
    </row>
    <row r="7" spans="1:6" s="9" customFormat="1" ht="25.15" customHeight="1" x14ac:dyDescent="0.2">
      <c r="A7" s="64" t="s">
        <v>166</v>
      </c>
      <c r="B7" s="64"/>
      <c r="C7" s="29">
        <v>0</v>
      </c>
      <c r="D7" s="29">
        <v>0</v>
      </c>
      <c r="E7" s="58"/>
      <c r="F7" s="10"/>
    </row>
    <row r="8" spans="1:6" s="9" customFormat="1" ht="25.15" customHeight="1" x14ac:dyDescent="0.2">
      <c r="A8" s="67" t="s">
        <v>249</v>
      </c>
      <c r="B8" s="67"/>
      <c r="C8" s="29"/>
      <c r="D8" s="29"/>
      <c r="E8" s="58">
        <v>5000</v>
      </c>
      <c r="F8" s="10"/>
    </row>
    <row r="9" spans="1:6" s="9" customFormat="1" ht="25.15" customHeight="1" x14ac:dyDescent="0.2">
      <c r="A9" s="67"/>
      <c r="B9" s="67"/>
      <c r="C9" s="29"/>
      <c r="D9" s="29"/>
      <c r="E9" s="58"/>
      <c r="F9" s="10"/>
    </row>
    <row r="10" spans="1:6" s="9" customFormat="1" ht="25.15" customHeight="1" x14ac:dyDescent="0.2">
      <c r="A10" s="67"/>
      <c r="B10" s="67"/>
      <c r="C10" s="29"/>
      <c r="D10" s="29"/>
      <c r="E10" s="58"/>
      <c r="F10" s="10"/>
    </row>
    <row r="11" spans="1:6" s="9" customFormat="1" ht="25.15" customHeight="1" x14ac:dyDescent="0.2">
      <c r="A11" s="67"/>
      <c r="B11" s="67"/>
      <c r="C11" s="29"/>
      <c r="D11" s="29"/>
      <c r="E11" s="58"/>
      <c r="F11" s="10"/>
    </row>
    <row r="12" spans="1:6" s="9" customFormat="1" ht="25.15" customHeight="1" x14ac:dyDescent="0.2">
      <c r="A12" s="67"/>
      <c r="B12" s="67"/>
      <c r="C12" s="29"/>
      <c r="D12" s="29"/>
      <c r="E12" s="58"/>
      <c r="F12" s="10"/>
    </row>
    <row r="13" spans="1:6" s="9" customFormat="1" ht="25.15" customHeight="1" x14ac:dyDescent="0.2">
      <c r="A13" s="67"/>
      <c r="B13" s="67"/>
      <c r="C13" s="29"/>
      <c r="D13" s="29"/>
      <c r="E13" s="58"/>
      <c r="F13" s="10"/>
    </row>
    <row r="14" spans="1:6" s="9" customFormat="1" ht="25.15" customHeight="1" x14ac:dyDescent="0.2">
      <c r="A14" s="67"/>
      <c r="B14" s="67"/>
      <c r="C14" s="29"/>
      <c r="D14" s="29"/>
      <c r="E14" s="58"/>
      <c r="F14" s="10"/>
    </row>
    <row r="15" spans="1:6" s="9" customFormat="1" ht="25.15" customHeight="1" x14ac:dyDescent="0.2">
      <c r="A15" s="67"/>
      <c r="B15" s="67"/>
      <c r="C15" s="29"/>
      <c r="D15" s="29"/>
      <c r="E15" s="58"/>
      <c r="F15" s="10"/>
    </row>
    <row r="16" spans="1:6" s="2" customFormat="1" ht="13.5" customHeight="1" x14ac:dyDescent="0.2">
      <c r="A16" s="54" t="s">
        <v>25</v>
      </c>
      <c r="B16" s="55"/>
      <c r="C16" s="56">
        <f>SUM(C5:C15)</f>
        <v>1739</v>
      </c>
      <c r="D16" s="56">
        <f>SUM(D5:D15)</f>
        <v>1700</v>
      </c>
      <c r="E16" s="57">
        <f>SUM(E5:E15)</f>
        <v>6700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  <row r="45" spans="3:5" x14ac:dyDescent="0.2">
      <c r="C45" s="35"/>
      <c r="D45" s="35"/>
      <c r="E45" s="35"/>
    </row>
  </sheetData>
  <mergeCells count="11">
    <mergeCell ref="A15:B15"/>
    <mergeCell ref="A1:F1"/>
    <mergeCell ref="A5:B5"/>
    <mergeCell ref="A6:B6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scale="67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="130" zoomScaleNormal="130" workbookViewId="0">
      <selection activeCell="D17" sqref="D17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8" width="9.140625" style="1"/>
    <col min="9" max="9" width="11.28515625" style="59" customWidth="1"/>
    <col min="10" max="16384" width="9.140625" style="1"/>
  </cols>
  <sheetData>
    <row r="1" spans="1:9" ht="24.75" customHeight="1" x14ac:dyDescent="0.2">
      <c r="A1" s="68" t="s">
        <v>17</v>
      </c>
      <c r="B1" s="69"/>
      <c r="C1" s="69"/>
      <c r="D1" s="69"/>
      <c r="E1" s="69"/>
      <c r="F1" s="69"/>
    </row>
    <row r="2" spans="1:9" s="2" customFormat="1" ht="33" customHeight="1" x14ac:dyDescent="0.2">
      <c r="A2" s="49" t="s">
        <v>37</v>
      </c>
      <c r="B2" s="53">
        <v>566288</v>
      </c>
      <c r="C2" s="51" t="s">
        <v>187</v>
      </c>
      <c r="D2" s="51" t="s">
        <v>188</v>
      </c>
      <c r="E2" s="51" t="s">
        <v>189</v>
      </c>
      <c r="F2" s="52" t="s">
        <v>0</v>
      </c>
      <c r="I2" s="60"/>
    </row>
    <row r="3" spans="1:9" s="7" customFormat="1" ht="7.5" customHeight="1" x14ac:dyDescent="0.2">
      <c r="A3" s="3"/>
      <c r="B3" s="4"/>
      <c r="C3" s="5"/>
      <c r="D3" s="5"/>
      <c r="E3" s="5"/>
      <c r="F3" s="6"/>
      <c r="I3" s="61"/>
    </row>
    <row r="4" spans="1:9" s="9" customFormat="1" ht="13.5" customHeight="1" x14ac:dyDescent="0.2">
      <c r="A4" s="45"/>
      <c r="B4" s="46"/>
      <c r="C4" s="47"/>
      <c r="D4" s="47"/>
      <c r="E4" s="48"/>
      <c r="F4" s="8" t="s">
        <v>3</v>
      </c>
      <c r="I4" s="62"/>
    </row>
    <row r="5" spans="1:9" s="11" customFormat="1" ht="25.15" customHeight="1" x14ac:dyDescent="0.2">
      <c r="A5" s="67" t="s">
        <v>76</v>
      </c>
      <c r="B5" s="67"/>
      <c r="C5" s="29">
        <f>15925+4829+475+2301+1340+5500+271+635</f>
        <v>31276</v>
      </c>
      <c r="D5" s="29">
        <f>282+2242+2280+15831+2500+223+476+350+300+167+244+2500+313</f>
        <v>27708</v>
      </c>
      <c r="E5" s="58">
        <v>30000</v>
      </c>
      <c r="F5" s="10" t="s">
        <v>251</v>
      </c>
      <c r="G5" s="78"/>
      <c r="H5" s="78"/>
      <c r="I5" s="78"/>
    </row>
    <row r="6" spans="1:9" s="9" customFormat="1" ht="25.15" customHeight="1" x14ac:dyDescent="0.2">
      <c r="A6" s="67" t="s">
        <v>81</v>
      </c>
      <c r="B6" s="67"/>
      <c r="C6" s="29">
        <v>2000</v>
      </c>
      <c r="D6" s="29">
        <v>2000</v>
      </c>
      <c r="E6" s="58">
        <v>1000</v>
      </c>
      <c r="F6" s="10" t="s">
        <v>85</v>
      </c>
    </row>
    <row r="7" spans="1:9" s="9" customFormat="1" ht="25.15" customHeight="1" x14ac:dyDescent="0.2">
      <c r="A7" s="67" t="s">
        <v>82</v>
      </c>
      <c r="B7" s="67"/>
      <c r="C7" s="29">
        <v>14500</v>
      </c>
      <c r="D7" s="29">
        <v>7000</v>
      </c>
      <c r="E7" s="58">
        <v>10000</v>
      </c>
      <c r="F7" s="10" t="s">
        <v>86</v>
      </c>
      <c r="I7" s="62"/>
    </row>
    <row r="8" spans="1:9" s="9" customFormat="1" ht="25.15" customHeight="1" x14ac:dyDescent="0.2">
      <c r="A8" s="67" t="s">
        <v>77</v>
      </c>
      <c r="B8" s="67"/>
      <c r="C8" s="29">
        <v>3780</v>
      </c>
      <c r="D8" s="29">
        <v>4000</v>
      </c>
      <c r="E8" s="58">
        <v>4000</v>
      </c>
      <c r="F8" s="10" t="s">
        <v>83</v>
      </c>
      <c r="I8" s="62"/>
    </row>
    <row r="9" spans="1:9" s="9" customFormat="1" ht="25.15" customHeight="1" x14ac:dyDescent="0.2">
      <c r="A9" s="67" t="s">
        <v>79</v>
      </c>
      <c r="B9" s="67"/>
      <c r="C9" s="29">
        <f>3932+319+1043+590+246+955+1777+536+1254+7187+1110+369+1123+405+1139+1082+369+1139+354+1426</f>
        <v>26355</v>
      </c>
      <c r="D9" s="29">
        <v>35000</v>
      </c>
      <c r="E9" s="58">
        <v>35000</v>
      </c>
      <c r="F9" s="10" t="s">
        <v>80</v>
      </c>
      <c r="I9" s="62"/>
    </row>
    <row r="10" spans="1:9" s="9" customFormat="1" ht="25.15" customHeight="1" x14ac:dyDescent="0.2">
      <c r="A10" s="67" t="s">
        <v>84</v>
      </c>
      <c r="B10" s="67"/>
      <c r="C10" s="29">
        <v>0</v>
      </c>
      <c r="D10" s="29">
        <v>4000</v>
      </c>
      <c r="E10" s="58">
        <v>0</v>
      </c>
      <c r="F10" s="10"/>
      <c r="I10" s="62"/>
    </row>
    <row r="11" spans="1:9" s="9" customFormat="1" ht="25.15" customHeight="1" x14ac:dyDescent="0.2">
      <c r="A11" s="67" t="s">
        <v>78</v>
      </c>
      <c r="B11" s="67"/>
      <c r="C11" s="29">
        <v>1000</v>
      </c>
      <c r="D11" s="29">
        <v>2000</v>
      </c>
      <c r="E11" s="58">
        <v>2000</v>
      </c>
      <c r="F11" s="10"/>
      <c r="I11" s="62"/>
    </row>
    <row r="12" spans="1:9" s="9" customFormat="1" ht="25.15" customHeight="1" x14ac:dyDescent="0.2">
      <c r="A12" s="67" t="s">
        <v>133</v>
      </c>
      <c r="B12" s="67"/>
      <c r="C12" s="29">
        <v>0</v>
      </c>
      <c r="D12" s="29">
        <v>50000</v>
      </c>
      <c r="E12" s="58">
        <v>0</v>
      </c>
      <c r="F12" s="10"/>
      <c r="I12" s="62"/>
    </row>
    <row r="13" spans="1:9" s="9" customFormat="1" ht="25.15" customHeight="1" x14ac:dyDescent="0.2">
      <c r="A13" s="67" t="s">
        <v>147</v>
      </c>
      <c r="B13" s="67"/>
      <c r="C13" s="29">
        <v>0</v>
      </c>
      <c r="D13" s="29">
        <v>100</v>
      </c>
      <c r="E13" s="58">
        <v>100</v>
      </c>
      <c r="F13" s="10"/>
      <c r="I13" s="62"/>
    </row>
    <row r="14" spans="1:9" s="9" customFormat="1" ht="25.15" customHeight="1" x14ac:dyDescent="0.2">
      <c r="A14" s="67" t="s">
        <v>179</v>
      </c>
      <c r="B14" s="67"/>
      <c r="C14" s="29">
        <v>0</v>
      </c>
      <c r="D14" s="29">
        <v>9919</v>
      </c>
      <c r="E14" s="58">
        <v>0</v>
      </c>
      <c r="F14" s="40"/>
      <c r="I14" s="62"/>
    </row>
    <row r="15" spans="1:9" s="9" customFormat="1" ht="25.15" customHeight="1" x14ac:dyDescent="0.2">
      <c r="A15" s="67" t="s">
        <v>252</v>
      </c>
      <c r="B15" s="67"/>
      <c r="C15" s="29">
        <f>9760+11144+750</f>
        <v>21654</v>
      </c>
      <c r="D15" s="29">
        <v>0</v>
      </c>
      <c r="E15" s="58">
        <v>75000</v>
      </c>
      <c r="F15" s="40" t="s">
        <v>256</v>
      </c>
      <c r="I15" s="62"/>
    </row>
    <row r="16" spans="1:9" s="9" customFormat="1" ht="25.15" customHeight="1" x14ac:dyDescent="0.2">
      <c r="A16" s="67" t="s">
        <v>213</v>
      </c>
      <c r="B16" s="67"/>
      <c r="C16" s="29">
        <v>11808</v>
      </c>
      <c r="D16" s="29">
        <v>0</v>
      </c>
      <c r="E16" s="58">
        <v>0</v>
      </c>
      <c r="F16" s="40"/>
      <c r="I16" s="62"/>
    </row>
    <row r="17" spans="1:9" s="9" customFormat="1" ht="25.15" customHeight="1" x14ac:dyDescent="0.2">
      <c r="A17" s="67" t="s">
        <v>214</v>
      </c>
      <c r="B17" s="67"/>
      <c r="C17" s="29">
        <v>6386</v>
      </c>
      <c r="D17" s="29">
        <v>0</v>
      </c>
      <c r="E17" s="58">
        <v>0</v>
      </c>
      <c r="F17" s="40"/>
      <c r="I17" s="62"/>
    </row>
    <row r="18" spans="1:9" s="9" customFormat="1" ht="25.15" customHeight="1" x14ac:dyDescent="0.2">
      <c r="A18" s="67" t="s">
        <v>220</v>
      </c>
      <c r="B18" s="67"/>
      <c r="C18" s="29">
        <v>0</v>
      </c>
      <c r="D18" s="29">
        <v>2000</v>
      </c>
      <c r="E18" s="58">
        <v>2000</v>
      </c>
      <c r="F18" s="10"/>
      <c r="I18" s="62"/>
    </row>
    <row r="19" spans="1:9" s="2" customFormat="1" ht="13.5" customHeight="1" x14ac:dyDescent="0.2">
      <c r="A19" s="54" t="s">
        <v>25</v>
      </c>
      <c r="B19" s="55"/>
      <c r="C19" s="56">
        <f>SUM(C5:C18)</f>
        <v>118759</v>
      </c>
      <c r="D19" s="56">
        <f>SUM(D5:D18)</f>
        <v>143727</v>
      </c>
      <c r="E19" s="57">
        <f>SUM(E5:E18)</f>
        <v>159100</v>
      </c>
      <c r="F19" s="23"/>
      <c r="I19" s="60"/>
    </row>
    <row r="20" spans="1:9" s="7" customFormat="1" ht="7.5" customHeight="1" x14ac:dyDescent="0.2">
      <c r="A20" s="12"/>
      <c r="B20" s="13"/>
      <c r="C20" s="14"/>
      <c r="D20" s="14"/>
      <c r="E20" s="15"/>
      <c r="F20" s="16"/>
      <c r="I20" s="61"/>
    </row>
    <row r="23" spans="1:9" x14ac:dyDescent="0.2">
      <c r="A23" s="19"/>
    </row>
    <row r="41" spans="3:5" x14ac:dyDescent="0.2">
      <c r="C41" s="35"/>
      <c r="D41" s="35"/>
      <c r="E41" s="35"/>
    </row>
  </sheetData>
  <mergeCells count="16">
    <mergeCell ref="A8:B8"/>
    <mergeCell ref="A12:B12"/>
    <mergeCell ref="A9:B9"/>
    <mergeCell ref="A18:B18"/>
    <mergeCell ref="A13:B13"/>
    <mergeCell ref="A14:B14"/>
    <mergeCell ref="A10:B10"/>
    <mergeCell ref="A11:B11"/>
    <mergeCell ref="A15:B15"/>
    <mergeCell ref="A16:B16"/>
    <mergeCell ref="A17:B17"/>
    <mergeCell ref="G5:I5"/>
    <mergeCell ref="A1:F1"/>
    <mergeCell ref="A5:B5"/>
    <mergeCell ref="A6:B6"/>
    <mergeCell ref="A7:B7"/>
  </mergeCells>
  <printOptions horizontalCentered="1"/>
  <pageMargins left="0.45" right="0.45" top="0.5" bottom="0.5" header="0.3" footer="0.3"/>
  <pageSetup scale="96" orientation="landscape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zoomScale="120" zoomScaleNormal="120" workbookViewId="0">
      <selection activeCell="F15" sqref="F15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8" width="9.140625" style="1"/>
    <col min="9" max="9" width="11.28515625" style="59" customWidth="1"/>
    <col min="10" max="16384" width="9.140625" style="1"/>
  </cols>
  <sheetData>
    <row r="1" spans="1:9" ht="24.75" customHeight="1" x14ac:dyDescent="0.2">
      <c r="A1" s="68" t="s">
        <v>17</v>
      </c>
      <c r="B1" s="69"/>
      <c r="C1" s="69"/>
      <c r="D1" s="69"/>
      <c r="E1" s="69"/>
      <c r="F1" s="69"/>
    </row>
    <row r="2" spans="1:9" s="2" customFormat="1" ht="33" customHeight="1" x14ac:dyDescent="0.2">
      <c r="A2" s="49" t="s">
        <v>257</v>
      </c>
      <c r="B2" s="53">
        <v>566382</v>
      </c>
      <c r="C2" s="51" t="s">
        <v>187</v>
      </c>
      <c r="D2" s="51" t="s">
        <v>188</v>
      </c>
      <c r="E2" s="51" t="s">
        <v>189</v>
      </c>
      <c r="F2" s="52" t="s">
        <v>0</v>
      </c>
      <c r="I2" s="60"/>
    </row>
    <row r="3" spans="1:9" s="7" customFormat="1" ht="7.5" customHeight="1" x14ac:dyDescent="0.2">
      <c r="A3" s="3"/>
      <c r="B3" s="4"/>
      <c r="C3" s="5"/>
      <c r="D3" s="5"/>
      <c r="E3" s="5"/>
      <c r="F3" s="6"/>
      <c r="I3" s="61"/>
    </row>
    <row r="4" spans="1:9" s="9" customFormat="1" ht="13.5" customHeight="1" x14ac:dyDescent="0.2">
      <c r="A4" s="45"/>
      <c r="B4" s="46"/>
      <c r="C4" s="47"/>
      <c r="D4" s="47"/>
      <c r="E4" s="48"/>
      <c r="F4" s="8" t="s">
        <v>3</v>
      </c>
      <c r="I4" s="62"/>
    </row>
    <row r="5" spans="1:9" s="11" customFormat="1" ht="25.15" customHeight="1" x14ac:dyDescent="0.2">
      <c r="A5" s="67" t="s">
        <v>245</v>
      </c>
      <c r="B5" s="67"/>
      <c r="C5" s="29">
        <v>0</v>
      </c>
      <c r="D5" s="29">
        <v>0</v>
      </c>
      <c r="E5" s="58">
        <v>20000</v>
      </c>
      <c r="F5" s="40" t="s">
        <v>246</v>
      </c>
      <c r="G5" s="78"/>
      <c r="H5" s="78"/>
      <c r="I5" s="78"/>
    </row>
    <row r="6" spans="1:9" s="9" customFormat="1" ht="25.15" customHeight="1" x14ac:dyDescent="0.2">
      <c r="A6" s="67"/>
      <c r="B6" s="67"/>
      <c r="C6" s="29"/>
      <c r="D6" s="29"/>
      <c r="E6" s="58"/>
      <c r="F6" s="40" t="s">
        <v>258</v>
      </c>
    </row>
    <row r="7" spans="1:9" s="9" customFormat="1" ht="25.15" customHeight="1" x14ac:dyDescent="0.2">
      <c r="A7" s="67"/>
      <c r="B7" s="67"/>
      <c r="C7" s="29"/>
      <c r="D7" s="29"/>
      <c r="E7" s="58"/>
      <c r="F7" s="40"/>
      <c r="I7" s="62"/>
    </row>
    <row r="8" spans="1:9" s="9" customFormat="1" ht="25.15" customHeight="1" x14ac:dyDescent="0.2">
      <c r="A8" s="67"/>
      <c r="B8" s="67"/>
      <c r="C8" s="29"/>
      <c r="D8" s="29"/>
      <c r="E8" s="58"/>
      <c r="F8" s="40"/>
      <c r="I8" s="62"/>
    </row>
    <row r="9" spans="1:9" s="9" customFormat="1" ht="25.15" customHeight="1" x14ac:dyDescent="0.2">
      <c r="A9" s="67"/>
      <c r="B9" s="67"/>
      <c r="C9" s="29"/>
      <c r="D9" s="29"/>
      <c r="E9" s="58"/>
      <c r="F9" s="40"/>
      <c r="I9" s="62"/>
    </row>
    <row r="10" spans="1:9" s="9" customFormat="1" ht="25.15" customHeight="1" x14ac:dyDescent="0.2">
      <c r="A10" s="67"/>
      <c r="B10" s="67"/>
      <c r="C10" s="29"/>
      <c r="D10" s="29"/>
      <c r="E10" s="58"/>
      <c r="F10" s="40"/>
      <c r="I10" s="62"/>
    </row>
    <row r="11" spans="1:9" s="9" customFormat="1" ht="25.15" customHeight="1" x14ac:dyDescent="0.2">
      <c r="A11" s="67"/>
      <c r="B11" s="67"/>
      <c r="C11" s="29"/>
      <c r="D11" s="29"/>
      <c r="E11" s="58"/>
      <c r="F11" s="40"/>
      <c r="I11" s="62"/>
    </row>
    <row r="12" spans="1:9" s="9" customFormat="1" ht="25.15" customHeight="1" x14ac:dyDescent="0.2">
      <c r="A12" s="67"/>
      <c r="B12" s="67"/>
      <c r="C12" s="29"/>
      <c r="D12" s="29"/>
      <c r="E12" s="58"/>
      <c r="F12" s="40"/>
      <c r="I12" s="62"/>
    </row>
    <row r="13" spans="1:9" s="9" customFormat="1" ht="25.15" customHeight="1" x14ac:dyDescent="0.2">
      <c r="A13" s="67"/>
      <c r="B13" s="67"/>
      <c r="C13" s="29"/>
      <c r="D13" s="29"/>
      <c r="E13" s="58"/>
      <c r="F13" s="40"/>
      <c r="I13" s="62"/>
    </row>
    <row r="14" spans="1:9" s="9" customFormat="1" ht="25.15" customHeight="1" x14ac:dyDescent="0.2">
      <c r="A14" s="67"/>
      <c r="B14" s="67"/>
      <c r="C14" s="29"/>
      <c r="D14" s="29"/>
      <c r="E14" s="58"/>
      <c r="F14" s="40"/>
      <c r="I14" s="62"/>
    </row>
    <row r="15" spans="1:9" s="9" customFormat="1" ht="25.15" customHeight="1" x14ac:dyDescent="0.2">
      <c r="A15" s="67"/>
      <c r="B15" s="67"/>
      <c r="C15" s="29"/>
      <c r="D15" s="29"/>
      <c r="E15" s="58"/>
      <c r="F15" s="40"/>
      <c r="I15" s="62"/>
    </row>
    <row r="16" spans="1:9" s="9" customFormat="1" ht="25.15" customHeight="1" x14ac:dyDescent="0.2">
      <c r="A16" s="67"/>
      <c r="B16" s="67"/>
      <c r="C16" s="29"/>
      <c r="D16" s="29"/>
      <c r="E16" s="58"/>
      <c r="F16" s="40"/>
      <c r="I16" s="62"/>
    </row>
    <row r="17" spans="1:9" s="2" customFormat="1" ht="13.5" customHeight="1" x14ac:dyDescent="0.2">
      <c r="A17" s="54" t="s">
        <v>25</v>
      </c>
      <c r="B17" s="55"/>
      <c r="C17" s="56">
        <f>SUM(C5:C16)</f>
        <v>0</v>
      </c>
      <c r="D17" s="56">
        <f>SUM(D5:D16)</f>
        <v>0</v>
      </c>
      <c r="E17" s="57">
        <f>SUM(E5:E16)</f>
        <v>20000</v>
      </c>
      <c r="F17" s="23"/>
      <c r="I17" s="60"/>
    </row>
    <row r="18" spans="1:9" s="7" customFormat="1" ht="7.5" customHeight="1" x14ac:dyDescent="0.2">
      <c r="A18" s="12"/>
      <c r="B18" s="13"/>
      <c r="C18" s="14"/>
      <c r="D18" s="14"/>
      <c r="E18" s="15"/>
      <c r="F18" s="16"/>
      <c r="I18" s="61"/>
    </row>
    <row r="21" spans="1:9" x14ac:dyDescent="0.2">
      <c r="A21" s="66"/>
    </row>
    <row r="39" spans="3:5" x14ac:dyDescent="0.2">
      <c r="C39" s="35"/>
      <c r="D39" s="35"/>
      <c r="E39" s="35"/>
    </row>
  </sheetData>
  <mergeCells count="14">
    <mergeCell ref="A1:F1"/>
    <mergeCell ref="G5:I5"/>
    <mergeCell ref="A6:B6"/>
    <mergeCell ref="A7:B7"/>
    <mergeCell ref="A8:B8"/>
    <mergeCell ref="A15:B15"/>
    <mergeCell ref="A16:B16"/>
    <mergeCell ref="A5:B5"/>
    <mergeCell ref="A9:B9"/>
    <mergeCell ref="A10:B10"/>
    <mergeCell ref="A11:B11"/>
    <mergeCell ref="A12:B12"/>
    <mergeCell ref="A13:B13"/>
    <mergeCell ref="A14:B14"/>
  </mergeCells>
  <printOptions horizontalCentered="1"/>
  <pageMargins left="0.45" right="0.45" top="0.5" bottom="0.5" header="0.3" footer="0.3"/>
  <pageSetup scale="96" orientation="landscape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zoomScale="110" zoomScaleNormal="110" workbookViewId="0">
      <selection activeCell="F12" sqref="F12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10" ht="24.75" customHeight="1" x14ac:dyDescent="0.2">
      <c r="A1" s="68" t="s">
        <v>17</v>
      </c>
      <c r="B1" s="69"/>
      <c r="C1" s="69"/>
      <c r="D1" s="69"/>
      <c r="E1" s="69"/>
      <c r="F1" s="69"/>
    </row>
    <row r="2" spans="1:10" s="2" customFormat="1" ht="53.1" customHeight="1" x14ac:dyDescent="0.2">
      <c r="A2" s="49" t="s">
        <v>212</v>
      </c>
      <c r="B2" s="53">
        <v>566294</v>
      </c>
      <c r="C2" s="51" t="s">
        <v>187</v>
      </c>
      <c r="D2" s="51" t="s">
        <v>188</v>
      </c>
      <c r="E2" s="51" t="s">
        <v>189</v>
      </c>
      <c r="F2" s="52" t="s">
        <v>0</v>
      </c>
    </row>
    <row r="3" spans="1:10" s="7" customFormat="1" ht="7.5" customHeight="1" x14ac:dyDescent="0.2">
      <c r="A3" s="3"/>
      <c r="B3" s="4"/>
      <c r="C3" s="5"/>
      <c r="D3" s="5"/>
      <c r="E3" s="5"/>
      <c r="F3" s="6"/>
    </row>
    <row r="4" spans="1:10" s="9" customFormat="1" ht="13.5" customHeight="1" x14ac:dyDescent="0.2">
      <c r="A4" s="45"/>
      <c r="B4" s="46"/>
      <c r="C4" s="47"/>
      <c r="D4" s="47"/>
      <c r="E4" s="48"/>
      <c r="F4" s="8" t="s">
        <v>3</v>
      </c>
    </row>
    <row r="5" spans="1:10" s="11" customFormat="1" ht="25.15" customHeight="1" x14ac:dyDescent="0.2">
      <c r="A5" s="67" t="s">
        <v>180</v>
      </c>
      <c r="B5" s="67"/>
      <c r="C5" s="29">
        <v>75400</v>
      </c>
      <c r="D5" s="29">
        <v>75400</v>
      </c>
      <c r="E5" s="58">
        <v>19000</v>
      </c>
      <c r="F5" s="40" t="s">
        <v>181</v>
      </c>
      <c r="G5" s="65"/>
      <c r="H5" s="65"/>
      <c r="I5" s="65"/>
      <c r="J5" s="65"/>
    </row>
    <row r="6" spans="1:10" s="9" customFormat="1" ht="25.15" customHeight="1" x14ac:dyDescent="0.2">
      <c r="A6" s="67" t="s">
        <v>182</v>
      </c>
      <c r="B6" s="67"/>
      <c r="C6" s="29">
        <v>0</v>
      </c>
      <c r="D6" s="29">
        <v>2000</v>
      </c>
      <c r="E6" s="58">
        <v>5000</v>
      </c>
      <c r="F6" s="40" t="s">
        <v>183</v>
      </c>
    </row>
    <row r="7" spans="1:10" s="9" customFormat="1" ht="25.15" customHeight="1" x14ac:dyDescent="0.2">
      <c r="A7" s="67"/>
      <c r="B7" s="67"/>
      <c r="C7" s="29"/>
      <c r="D7" s="29"/>
      <c r="E7" s="58"/>
      <c r="F7" s="40"/>
    </row>
    <row r="8" spans="1:10" s="9" customFormat="1" ht="25.15" customHeight="1" x14ac:dyDescent="0.2">
      <c r="A8" s="67"/>
      <c r="B8" s="67"/>
      <c r="C8" s="29"/>
      <c r="D8" s="29"/>
      <c r="E8" s="58"/>
      <c r="F8" s="40"/>
    </row>
    <row r="9" spans="1:10" s="9" customFormat="1" ht="25.15" customHeight="1" x14ac:dyDescent="0.2">
      <c r="A9" s="67"/>
      <c r="B9" s="67"/>
      <c r="C9" s="29"/>
      <c r="D9" s="29"/>
      <c r="E9" s="58"/>
      <c r="F9" s="40" t="s">
        <v>253</v>
      </c>
    </row>
    <row r="10" spans="1:10" s="9" customFormat="1" ht="25.15" customHeight="1" x14ac:dyDescent="0.2">
      <c r="A10" s="67"/>
      <c r="B10" s="67"/>
      <c r="C10" s="29"/>
      <c r="D10" s="29"/>
      <c r="E10" s="58"/>
      <c r="F10" s="40" t="s">
        <v>255</v>
      </c>
    </row>
    <row r="11" spans="1:10" s="9" customFormat="1" ht="25.15" customHeight="1" x14ac:dyDescent="0.2">
      <c r="A11" s="67"/>
      <c r="B11" s="67"/>
      <c r="C11" s="29"/>
      <c r="D11" s="29"/>
      <c r="E11" s="58"/>
      <c r="F11" s="40" t="s">
        <v>254</v>
      </c>
    </row>
    <row r="12" spans="1:10" s="9" customFormat="1" ht="25.15" customHeight="1" x14ac:dyDescent="0.2">
      <c r="A12" s="67"/>
      <c r="B12" s="67"/>
      <c r="C12" s="29"/>
      <c r="D12" s="29"/>
      <c r="E12" s="58"/>
      <c r="F12" s="40"/>
    </row>
    <row r="13" spans="1:10" s="9" customFormat="1" ht="25.15" customHeight="1" x14ac:dyDescent="0.2">
      <c r="A13" s="67"/>
      <c r="B13" s="67"/>
      <c r="C13" s="29"/>
      <c r="D13" s="29"/>
      <c r="E13" s="58"/>
      <c r="F13" s="40"/>
    </row>
    <row r="14" spans="1:10" s="9" customFormat="1" ht="25.15" customHeight="1" x14ac:dyDescent="0.2">
      <c r="A14" s="67"/>
      <c r="B14" s="67"/>
      <c r="C14" s="29"/>
      <c r="D14" s="29"/>
      <c r="E14" s="58"/>
      <c r="F14" s="40"/>
    </row>
    <row r="15" spans="1:10" s="9" customFormat="1" ht="25.15" customHeight="1" x14ac:dyDescent="0.2">
      <c r="A15" s="67"/>
      <c r="B15" s="67"/>
      <c r="C15" s="29"/>
      <c r="D15" s="29"/>
      <c r="E15" s="58"/>
      <c r="F15" s="40"/>
    </row>
    <row r="16" spans="1:10" s="2" customFormat="1" ht="13.5" customHeight="1" x14ac:dyDescent="0.2">
      <c r="A16" s="54" t="s">
        <v>25</v>
      </c>
      <c r="B16" s="55"/>
      <c r="C16" s="56">
        <f>SUM(C5:C15)</f>
        <v>75400</v>
      </c>
      <c r="D16" s="56">
        <f>SUM(D5:D15)</f>
        <v>77400</v>
      </c>
      <c r="E16" s="57">
        <f>SUM(E5:E15)</f>
        <v>24000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43"/>
    </row>
    <row r="38" spans="3:5" x14ac:dyDescent="0.2">
      <c r="C38" s="35"/>
      <c r="D38" s="35"/>
      <c r="E38" s="35"/>
    </row>
  </sheetData>
  <mergeCells count="12">
    <mergeCell ref="A14:B14"/>
    <mergeCell ref="A15:B15"/>
    <mergeCell ref="A10:B10"/>
    <mergeCell ref="A11:B11"/>
    <mergeCell ref="A12:B12"/>
    <mergeCell ref="A13:B13"/>
    <mergeCell ref="A9:B9"/>
    <mergeCell ref="A1:F1"/>
    <mergeCell ref="A5:B5"/>
    <mergeCell ref="A6:B6"/>
    <mergeCell ref="A7:B7"/>
    <mergeCell ref="A8:B8"/>
  </mergeCells>
  <printOptions horizontalCentered="1"/>
  <pageMargins left="0.45" right="0.45" top="0.5" bottom="0.5" header="0.3" footer="0.3"/>
  <pageSetup scale="96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zoomScale="110" zoomScaleNormal="110" workbookViewId="0">
      <selection activeCell="C12" sqref="C12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7" ht="24.75" customHeight="1" x14ac:dyDescent="0.2">
      <c r="A1" s="68" t="s">
        <v>17</v>
      </c>
      <c r="B1" s="69"/>
      <c r="C1" s="69"/>
      <c r="D1" s="69"/>
      <c r="E1" s="69"/>
      <c r="F1" s="69"/>
    </row>
    <row r="2" spans="1:7" s="2" customFormat="1" ht="33" customHeight="1" x14ac:dyDescent="0.2">
      <c r="A2" s="49" t="s">
        <v>38</v>
      </c>
      <c r="B2" s="50"/>
      <c r="C2" s="51" t="s">
        <v>187</v>
      </c>
      <c r="D2" s="51" t="s">
        <v>188</v>
      </c>
      <c r="E2" s="51" t="s">
        <v>189</v>
      </c>
      <c r="F2" s="52" t="s">
        <v>0</v>
      </c>
    </row>
    <row r="3" spans="1:7" s="7" customFormat="1" ht="7.5" customHeight="1" x14ac:dyDescent="0.2">
      <c r="A3" s="3"/>
      <c r="B3" s="4"/>
      <c r="C3" s="5"/>
      <c r="D3" s="5"/>
      <c r="E3" s="5"/>
      <c r="F3" s="6"/>
    </row>
    <row r="4" spans="1:7" s="9" customFormat="1" ht="13.5" customHeight="1" x14ac:dyDescent="0.2">
      <c r="A4" s="45"/>
      <c r="B4" s="46"/>
      <c r="C4" s="47"/>
      <c r="D4" s="47"/>
      <c r="E4" s="48"/>
      <c r="F4" s="8" t="s">
        <v>3</v>
      </c>
    </row>
    <row r="5" spans="1:7" s="11" customFormat="1" ht="25.15" customHeight="1" x14ac:dyDescent="0.2">
      <c r="A5" s="79" t="s">
        <v>177</v>
      </c>
      <c r="B5" s="79"/>
      <c r="C5" s="29">
        <v>0</v>
      </c>
      <c r="D5" s="29">
        <v>0</v>
      </c>
      <c r="E5" s="58">
        <v>1500</v>
      </c>
      <c r="F5" s="10"/>
    </row>
    <row r="6" spans="1:7" s="9" customFormat="1" ht="25.15" customHeight="1" x14ac:dyDescent="0.2">
      <c r="A6" s="67" t="s">
        <v>123</v>
      </c>
      <c r="B6" s="67"/>
      <c r="C6" s="29"/>
      <c r="D6" s="29"/>
      <c r="E6" s="58"/>
      <c r="F6" s="10"/>
    </row>
    <row r="7" spans="1:7" s="9" customFormat="1" ht="25.15" customHeight="1" x14ac:dyDescent="0.2">
      <c r="A7" s="67"/>
      <c r="B7" s="67"/>
      <c r="C7" s="29"/>
      <c r="D7" s="29"/>
      <c r="E7" s="58"/>
      <c r="F7" s="10"/>
    </row>
    <row r="8" spans="1:7" s="9" customFormat="1" ht="25.15" customHeight="1" x14ac:dyDescent="0.2">
      <c r="A8" s="67"/>
      <c r="B8" s="67"/>
      <c r="C8" s="29"/>
      <c r="D8" s="29"/>
      <c r="E8" s="58"/>
      <c r="F8" s="10"/>
    </row>
    <row r="9" spans="1:7" s="9" customFormat="1" ht="25.15" customHeight="1" x14ac:dyDescent="0.2">
      <c r="A9" s="67"/>
      <c r="B9" s="67"/>
      <c r="C9" s="29"/>
      <c r="D9" s="29"/>
      <c r="E9" s="58"/>
      <c r="F9" s="10"/>
    </row>
    <row r="10" spans="1:7" s="9" customFormat="1" ht="25.15" customHeight="1" x14ac:dyDescent="0.2">
      <c r="A10" s="79" t="s">
        <v>178</v>
      </c>
      <c r="B10" s="79"/>
      <c r="C10" s="29">
        <v>2475</v>
      </c>
      <c r="D10" s="29">
        <v>3400</v>
      </c>
      <c r="E10" s="58">
        <v>3400</v>
      </c>
      <c r="F10" s="67"/>
      <c r="G10" s="67"/>
    </row>
    <row r="11" spans="1:7" s="9" customFormat="1" ht="25.15" customHeight="1" x14ac:dyDescent="0.2">
      <c r="A11" s="67"/>
      <c r="B11" s="67"/>
      <c r="C11" s="29"/>
      <c r="D11" s="29"/>
      <c r="E11" s="58"/>
      <c r="F11" s="67"/>
      <c r="G11" s="67"/>
    </row>
    <row r="12" spans="1:7" s="9" customFormat="1" ht="25.15" customHeight="1" x14ac:dyDescent="0.2">
      <c r="A12" s="67"/>
      <c r="B12" s="67"/>
      <c r="C12" s="29"/>
      <c r="D12" s="29"/>
      <c r="E12" s="58"/>
      <c r="F12" s="10"/>
    </row>
    <row r="13" spans="1:7" s="9" customFormat="1" ht="25.15" customHeight="1" x14ac:dyDescent="0.2">
      <c r="A13" s="67"/>
      <c r="B13" s="67"/>
      <c r="C13" s="29"/>
      <c r="D13" s="29"/>
      <c r="E13" s="58"/>
      <c r="F13" s="10"/>
    </row>
    <row r="14" spans="1:7" s="9" customFormat="1" ht="25.15" customHeight="1" x14ac:dyDescent="0.2">
      <c r="A14" s="67"/>
      <c r="B14" s="67"/>
      <c r="C14" s="29"/>
      <c r="D14" s="29"/>
      <c r="E14" s="58"/>
      <c r="F14" s="10"/>
    </row>
    <row r="15" spans="1:7" s="9" customFormat="1" ht="25.15" customHeight="1" x14ac:dyDescent="0.2">
      <c r="A15" s="67"/>
      <c r="B15" s="67"/>
      <c r="C15" s="29"/>
      <c r="D15" s="29"/>
      <c r="E15" s="58"/>
      <c r="F15" s="10"/>
    </row>
    <row r="16" spans="1:7" s="2" customFormat="1" ht="13.5" customHeight="1" x14ac:dyDescent="0.2">
      <c r="A16" s="54" t="s">
        <v>25</v>
      </c>
      <c r="B16" s="55"/>
      <c r="C16" s="56">
        <f>SUM(C5:C15)</f>
        <v>2475</v>
      </c>
      <c r="D16" s="56">
        <f>SUM(D5:D15)</f>
        <v>3400</v>
      </c>
      <c r="E16" s="57">
        <f>SUM(E5:E15)</f>
        <v>4900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  <row r="45" spans="3:5" x14ac:dyDescent="0.2">
      <c r="C45" s="35"/>
      <c r="D45" s="35"/>
      <c r="E45" s="35"/>
    </row>
  </sheetData>
  <mergeCells count="14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F10:G10"/>
    <mergeCell ref="F11:G11"/>
  </mergeCells>
  <pageMargins left="0.7" right="0.7" top="0.75" bottom="0.75" header="0.3" footer="0.3"/>
  <pageSetup scale="6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27" zoomScale="130" zoomScaleNormal="130" workbookViewId="0">
      <selection activeCell="D33" sqref="D33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68" t="s">
        <v>17</v>
      </c>
      <c r="B1" s="69"/>
      <c r="C1" s="69"/>
      <c r="D1" s="69"/>
      <c r="E1" s="69"/>
      <c r="F1" s="69"/>
    </row>
    <row r="2" spans="1:6" s="2" customFormat="1" ht="46.5" customHeight="1" x14ac:dyDescent="0.2">
      <c r="A2" s="49" t="s">
        <v>218</v>
      </c>
      <c r="B2" s="50">
        <v>57601</v>
      </c>
      <c r="C2" s="51" t="s">
        <v>187</v>
      </c>
      <c r="D2" s="51" t="s">
        <v>188</v>
      </c>
      <c r="E2" s="51" t="s">
        <v>189</v>
      </c>
      <c r="F2" s="52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45"/>
      <c r="B4" s="46"/>
      <c r="C4" s="47"/>
      <c r="D4" s="47"/>
      <c r="E4" s="48"/>
      <c r="F4" s="8" t="s">
        <v>3</v>
      </c>
    </row>
    <row r="5" spans="1:6" s="11" customFormat="1" ht="25.15" customHeight="1" x14ac:dyDescent="0.2">
      <c r="A5" s="67" t="s">
        <v>89</v>
      </c>
      <c r="B5" s="67"/>
      <c r="C5" s="29">
        <v>1080</v>
      </c>
      <c r="D5" s="29">
        <v>1750</v>
      </c>
      <c r="E5" s="58">
        <v>2000</v>
      </c>
      <c r="F5" s="10" t="s">
        <v>232</v>
      </c>
    </row>
    <row r="6" spans="1:6" s="9" customFormat="1" ht="25.15" customHeight="1" x14ac:dyDescent="0.2">
      <c r="A6" s="67" t="s">
        <v>88</v>
      </c>
      <c r="B6" s="67"/>
      <c r="C6" s="29">
        <v>475</v>
      </c>
      <c r="D6" s="29">
        <v>475</v>
      </c>
      <c r="E6" s="58">
        <v>475</v>
      </c>
      <c r="F6" s="10" t="s">
        <v>98</v>
      </c>
    </row>
    <row r="7" spans="1:6" s="9" customFormat="1" ht="25.15" customHeight="1" x14ac:dyDescent="0.2">
      <c r="A7" s="67" t="s">
        <v>87</v>
      </c>
      <c r="B7" s="67"/>
      <c r="C7" s="29">
        <v>0</v>
      </c>
      <c r="D7" s="29">
        <v>0</v>
      </c>
      <c r="E7" s="58">
        <v>0</v>
      </c>
      <c r="F7" s="10" t="s">
        <v>99</v>
      </c>
    </row>
    <row r="8" spans="1:6" s="9" customFormat="1" ht="25.15" customHeight="1" x14ac:dyDescent="0.2">
      <c r="A8" s="67" t="s">
        <v>138</v>
      </c>
      <c r="B8" s="67"/>
      <c r="C8" s="29">
        <v>10000</v>
      </c>
      <c r="D8" s="29">
        <v>10000</v>
      </c>
      <c r="E8" s="58">
        <v>10000</v>
      </c>
      <c r="F8" s="10" t="s">
        <v>99</v>
      </c>
    </row>
    <row r="9" spans="1:6" s="9" customFormat="1" ht="25.15" customHeight="1" x14ac:dyDescent="0.2">
      <c r="A9" s="67" t="s">
        <v>215</v>
      </c>
      <c r="B9" s="67"/>
      <c r="C9" s="29">
        <v>6615</v>
      </c>
      <c r="D9" s="29">
        <v>11500</v>
      </c>
      <c r="E9" s="58">
        <v>11500</v>
      </c>
      <c r="F9" s="10" t="s">
        <v>100</v>
      </c>
    </row>
    <row r="10" spans="1:6" s="9" customFormat="1" ht="25.15" customHeight="1" x14ac:dyDescent="0.2">
      <c r="A10" s="67" t="s">
        <v>90</v>
      </c>
      <c r="B10" s="67"/>
      <c r="C10" s="29">
        <v>12500</v>
      </c>
      <c r="D10" s="29">
        <v>12500</v>
      </c>
      <c r="E10" s="58">
        <v>12500</v>
      </c>
      <c r="F10" s="40" t="s">
        <v>99</v>
      </c>
    </row>
    <row r="11" spans="1:6" s="9" customFormat="1" ht="25.15" customHeight="1" x14ac:dyDescent="0.2">
      <c r="A11" s="67" t="s">
        <v>91</v>
      </c>
      <c r="B11" s="67"/>
      <c r="C11" s="29">
        <v>0</v>
      </c>
      <c r="D11" s="29">
        <v>125</v>
      </c>
      <c r="E11" s="58">
        <v>125</v>
      </c>
      <c r="F11" s="10" t="s">
        <v>98</v>
      </c>
    </row>
    <row r="12" spans="1:6" s="9" customFormat="1" ht="25.15" customHeight="1" x14ac:dyDescent="0.2">
      <c r="A12" s="67" t="s">
        <v>92</v>
      </c>
      <c r="B12" s="67"/>
      <c r="C12" s="29">
        <v>80</v>
      </c>
      <c r="D12" s="29">
        <v>80</v>
      </c>
      <c r="E12" s="58">
        <v>80</v>
      </c>
      <c r="F12" s="10" t="s">
        <v>63</v>
      </c>
    </row>
    <row r="13" spans="1:6" s="9" customFormat="1" ht="25.15" customHeight="1" x14ac:dyDescent="0.2">
      <c r="A13" s="67" t="s">
        <v>161</v>
      </c>
      <c r="B13" s="67"/>
      <c r="C13" s="29">
        <v>395</v>
      </c>
      <c r="D13" s="29">
        <v>395</v>
      </c>
      <c r="E13" s="58">
        <v>395</v>
      </c>
      <c r="F13" s="10" t="s">
        <v>99</v>
      </c>
    </row>
    <row r="14" spans="1:6" s="9" customFormat="1" ht="25.15" customHeight="1" x14ac:dyDescent="0.2">
      <c r="A14" s="67" t="s">
        <v>93</v>
      </c>
      <c r="B14" s="67"/>
      <c r="C14" s="29">
        <v>6000</v>
      </c>
      <c r="D14" s="29">
        <v>6000</v>
      </c>
      <c r="E14" s="58">
        <v>6000</v>
      </c>
      <c r="F14" s="10" t="s">
        <v>99</v>
      </c>
    </row>
    <row r="15" spans="1:6" s="9" customFormat="1" ht="25.15" customHeight="1" x14ac:dyDescent="0.2">
      <c r="A15" s="67" t="s">
        <v>94</v>
      </c>
      <c r="B15" s="67"/>
      <c r="C15" s="29">
        <v>0</v>
      </c>
      <c r="D15" s="29">
        <v>395</v>
      </c>
      <c r="E15" s="58">
        <v>395</v>
      </c>
      <c r="F15" s="10" t="s">
        <v>98</v>
      </c>
    </row>
    <row r="16" spans="1:6" s="9" customFormat="1" ht="25.15" customHeight="1" x14ac:dyDescent="0.2">
      <c r="A16" s="67" t="s">
        <v>95</v>
      </c>
      <c r="B16" s="67"/>
      <c r="C16" s="29">
        <v>0</v>
      </c>
      <c r="D16" s="29">
        <v>500</v>
      </c>
      <c r="E16" s="58">
        <v>500</v>
      </c>
      <c r="F16" s="10" t="s">
        <v>99</v>
      </c>
    </row>
    <row r="17" spans="1:6" s="9" customFormat="1" ht="25.15" customHeight="1" x14ac:dyDescent="0.2">
      <c r="A17" s="67" t="s">
        <v>96</v>
      </c>
      <c r="B17" s="67"/>
      <c r="C17" s="29">
        <v>470</v>
      </c>
      <c r="D17" s="29">
        <v>895</v>
      </c>
      <c r="E17" s="58">
        <v>895</v>
      </c>
      <c r="F17" s="10" t="s">
        <v>98</v>
      </c>
    </row>
    <row r="18" spans="1:6" s="9" customFormat="1" ht="25.15" customHeight="1" x14ac:dyDescent="0.2">
      <c r="A18" s="67" t="s">
        <v>97</v>
      </c>
      <c r="B18" s="67"/>
      <c r="C18" s="29">
        <v>1549</v>
      </c>
      <c r="D18" s="29">
        <v>1549</v>
      </c>
      <c r="E18" s="58">
        <v>1550</v>
      </c>
      <c r="F18" s="10" t="s">
        <v>98</v>
      </c>
    </row>
    <row r="19" spans="1:6" s="9" customFormat="1" ht="25.15" customHeight="1" x14ac:dyDescent="0.2">
      <c r="A19" s="67" t="s">
        <v>101</v>
      </c>
      <c r="B19" s="67"/>
      <c r="C19" s="29">
        <v>100</v>
      </c>
      <c r="D19" s="29">
        <v>100</v>
      </c>
      <c r="E19" s="58">
        <v>100</v>
      </c>
      <c r="F19" s="10" t="s">
        <v>99</v>
      </c>
    </row>
    <row r="20" spans="1:6" s="9" customFormat="1" ht="25.15" customHeight="1" x14ac:dyDescent="0.2">
      <c r="A20" s="67" t="s">
        <v>102</v>
      </c>
      <c r="B20" s="67"/>
      <c r="C20" s="29">
        <v>585</v>
      </c>
      <c r="D20" s="29">
        <v>610</v>
      </c>
      <c r="E20" s="58">
        <v>610</v>
      </c>
      <c r="F20" s="10" t="s">
        <v>98</v>
      </c>
    </row>
    <row r="21" spans="1:6" s="9" customFormat="1" ht="25.15" customHeight="1" x14ac:dyDescent="0.2">
      <c r="A21" s="67" t="s">
        <v>116</v>
      </c>
      <c r="B21" s="67"/>
      <c r="C21" s="29">
        <v>250</v>
      </c>
      <c r="D21" s="29">
        <v>250</v>
      </c>
      <c r="E21" s="58">
        <v>250</v>
      </c>
      <c r="F21" s="10" t="s">
        <v>99</v>
      </c>
    </row>
    <row r="22" spans="1:6" s="9" customFormat="1" ht="25.15" customHeight="1" x14ac:dyDescent="0.2">
      <c r="A22" s="67" t="s">
        <v>103</v>
      </c>
      <c r="B22" s="67"/>
      <c r="C22" s="29">
        <v>245</v>
      </c>
      <c r="D22" s="29">
        <v>245</v>
      </c>
      <c r="E22" s="58">
        <v>245</v>
      </c>
      <c r="F22" s="10" t="s">
        <v>99</v>
      </c>
    </row>
    <row r="23" spans="1:6" s="9" customFormat="1" ht="25.15" customHeight="1" x14ac:dyDescent="0.2">
      <c r="A23" s="67" t="s">
        <v>162</v>
      </c>
      <c r="B23" s="67"/>
      <c r="C23" s="29">
        <v>0</v>
      </c>
      <c r="D23" s="29">
        <v>0</v>
      </c>
      <c r="E23" s="58">
        <v>100</v>
      </c>
      <c r="F23" s="10" t="s">
        <v>61</v>
      </c>
    </row>
    <row r="24" spans="1:6" s="9" customFormat="1" ht="25.15" customHeight="1" x14ac:dyDescent="0.2">
      <c r="A24" s="67" t="s">
        <v>104</v>
      </c>
      <c r="B24" s="67"/>
      <c r="C24" s="29">
        <v>0</v>
      </c>
      <c r="D24" s="29">
        <v>465</v>
      </c>
      <c r="E24" s="58">
        <v>465</v>
      </c>
      <c r="F24" s="10" t="s">
        <v>98</v>
      </c>
    </row>
    <row r="25" spans="1:6" s="9" customFormat="1" ht="25.15" customHeight="1" x14ac:dyDescent="0.2">
      <c r="A25" s="67" t="s">
        <v>129</v>
      </c>
      <c r="B25" s="67"/>
      <c r="C25" s="29">
        <v>1000</v>
      </c>
      <c r="D25" s="29">
        <v>100</v>
      </c>
      <c r="E25" s="58">
        <v>100</v>
      </c>
      <c r="F25" s="10" t="s">
        <v>98</v>
      </c>
    </row>
    <row r="26" spans="1:6" s="9" customFormat="1" ht="25.15" customHeight="1" x14ac:dyDescent="0.2">
      <c r="A26" s="67" t="s">
        <v>105</v>
      </c>
      <c r="B26" s="67"/>
      <c r="C26" s="29">
        <v>970</v>
      </c>
      <c r="D26" s="29">
        <v>970</v>
      </c>
      <c r="E26" s="58">
        <f>485+485</f>
        <v>970</v>
      </c>
      <c r="F26" s="10" t="s">
        <v>110</v>
      </c>
    </row>
    <row r="27" spans="1:6" s="9" customFormat="1" ht="25.15" customHeight="1" x14ac:dyDescent="0.2">
      <c r="A27" s="67" t="s">
        <v>106</v>
      </c>
      <c r="B27" s="67"/>
      <c r="C27" s="29">
        <v>440</v>
      </c>
      <c r="D27" s="29">
        <v>500</v>
      </c>
      <c r="E27" s="58">
        <v>500</v>
      </c>
      <c r="F27" s="10" t="s">
        <v>98</v>
      </c>
    </row>
    <row r="28" spans="1:6" s="9" customFormat="1" ht="25.15" customHeight="1" x14ac:dyDescent="0.2">
      <c r="A28" s="67" t="s">
        <v>107</v>
      </c>
      <c r="B28" s="67"/>
      <c r="C28" s="29">
        <v>9210</v>
      </c>
      <c r="D28" s="29">
        <v>10000</v>
      </c>
      <c r="E28" s="58">
        <v>11000</v>
      </c>
      <c r="F28" s="10" t="s">
        <v>233</v>
      </c>
    </row>
    <row r="29" spans="1:6" s="9" customFormat="1" ht="25.15" customHeight="1" x14ac:dyDescent="0.2">
      <c r="A29" s="67" t="s">
        <v>108</v>
      </c>
      <c r="B29" s="67"/>
      <c r="C29" s="29">
        <v>1250</v>
      </c>
      <c r="D29" s="29">
        <v>1250</v>
      </c>
      <c r="E29" s="58">
        <v>1250</v>
      </c>
      <c r="F29" s="10" t="s">
        <v>99</v>
      </c>
    </row>
    <row r="30" spans="1:6" s="9" customFormat="1" ht="25.15" customHeight="1" x14ac:dyDescent="0.2">
      <c r="A30" s="67" t="s">
        <v>241</v>
      </c>
      <c r="B30" s="67"/>
      <c r="C30" s="29">
        <v>450</v>
      </c>
      <c r="D30" s="29">
        <v>450</v>
      </c>
      <c r="E30" s="58">
        <v>450</v>
      </c>
      <c r="F30" s="40" t="s">
        <v>99</v>
      </c>
    </row>
    <row r="31" spans="1:6" s="9" customFormat="1" ht="25.15" customHeight="1" x14ac:dyDescent="0.2">
      <c r="A31" s="67" t="s">
        <v>109</v>
      </c>
      <c r="B31" s="67"/>
      <c r="C31" s="29">
        <v>0</v>
      </c>
      <c r="D31" s="29">
        <v>450</v>
      </c>
      <c r="E31" s="58">
        <v>450</v>
      </c>
      <c r="F31" s="10" t="s">
        <v>99</v>
      </c>
    </row>
    <row r="32" spans="1:6" s="9" customFormat="1" ht="25.15" customHeight="1" x14ac:dyDescent="0.2">
      <c r="A32" s="67" t="s">
        <v>111</v>
      </c>
      <c r="B32" s="67"/>
      <c r="C32" s="29">
        <v>345</v>
      </c>
      <c r="D32" s="29">
        <v>295</v>
      </c>
      <c r="E32" s="58">
        <v>295</v>
      </c>
      <c r="F32" s="10" t="s">
        <v>99</v>
      </c>
    </row>
    <row r="33" spans="1:6" s="9" customFormat="1" ht="25.15" customHeight="1" x14ac:dyDescent="0.2">
      <c r="A33" s="67" t="s">
        <v>112</v>
      </c>
      <c r="B33" s="67"/>
      <c r="C33" s="29">
        <v>395</v>
      </c>
      <c r="D33" s="29">
        <v>395</v>
      </c>
      <c r="E33" s="58">
        <v>395</v>
      </c>
      <c r="F33" s="10" t="s">
        <v>98</v>
      </c>
    </row>
    <row r="34" spans="1:6" s="9" customFormat="1" ht="25.15" customHeight="1" x14ac:dyDescent="0.2">
      <c r="A34" s="67" t="s">
        <v>113</v>
      </c>
      <c r="B34" s="67"/>
      <c r="C34" s="29">
        <v>2720</v>
      </c>
      <c r="D34" s="29">
        <v>2802</v>
      </c>
      <c r="E34" s="58">
        <v>2805</v>
      </c>
      <c r="F34" s="10" t="s">
        <v>99</v>
      </c>
    </row>
    <row r="35" spans="1:6" s="9" customFormat="1" ht="25.15" customHeight="1" x14ac:dyDescent="0.2">
      <c r="A35" s="67" t="s">
        <v>114</v>
      </c>
      <c r="B35" s="67"/>
      <c r="C35" s="29">
        <v>835</v>
      </c>
      <c r="D35" s="29">
        <v>835</v>
      </c>
      <c r="E35" s="58">
        <v>835</v>
      </c>
      <c r="F35" s="10" t="s">
        <v>98</v>
      </c>
    </row>
    <row r="36" spans="1:6" s="9" customFormat="1" ht="25.15" customHeight="1" x14ac:dyDescent="0.2">
      <c r="A36" s="67" t="s">
        <v>115</v>
      </c>
      <c r="B36" s="67"/>
      <c r="C36" s="29">
        <v>5075</v>
      </c>
      <c r="D36" s="29">
        <v>3150</v>
      </c>
      <c r="E36" s="58">
        <v>3150</v>
      </c>
      <c r="F36" s="10" t="s">
        <v>99</v>
      </c>
    </row>
    <row r="37" spans="1:6" s="9" customFormat="1" ht="25.15" customHeight="1" x14ac:dyDescent="0.2">
      <c r="A37" s="67" t="s">
        <v>130</v>
      </c>
      <c r="B37" s="67"/>
      <c r="C37" s="29">
        <f>1354-155-250-150</f>
        <v>799</v>
      </c>
      <c r="D37" s="29">
        <v>3000</v>
      </c>
      <c r="E37" s="58">
        <v>3000</v>
      </c>
      <c r="F37" s="10"/>
    </row>
    <row r="38" spans="1:6" s="9" customFormat="1" ht="25.15" customHeight="1" x14ac:dyDescent="0.2">
      <c r="A38" s="67" t="s">
        <v>216</v>
      </c>
      <c r="B38" s="67"/>
      <c r="C38" s="29">
        <f>150+155</f>
        <v>305</v>
      </c>
      <c r="D38" s="29">
        <v>305</v>
      </c>
      <c r="E38" s="58">
        <v>305</v>
      </c>
      <c r="F38" s="10"/>
    </row>
    <row r="39" spans="1:6" s="9" customFormat="1" ht="25.15" customHeight="1" x14ac:dyDescent="0.2">
      <c r="A39" s="67" t="s">
        <v>217</v>
      </c>
      <c r="B39" s="67"/>
      <c r="C39" s="29">
        <v>250</v>
      </c>
      <c r="D39" s="29">
        <v>250</v>
      </c>
      <c r="E39" s="58">
        <v>250</v>
      </c>
      <c r="F39" s="10"/>
    </row>
    <row r="40" spans="1:6" s="9" customFormat="1" ht="25.15" customHeight="1" x14ac:dyDescent="0.2">
      <c r="A40" s="67"/>
      <c r="B40" s="67"/>
      <c r="C40" s="29"/>
      <c r="D40" s="29"/>
      <c r="E40" s="58"/>
      <c r="F40" s="10"/>
    </row>
    <row r="41" spans="1:6" s="2" customFormat="1" ht="13.5" customHeight="1" x14ac:dyDescent="0.2">
      <c r="A41" s="54" t="s">
        <v>25</v>
      </c>
      <c r="B41" s="55"/>
      <c r="C41" s="56">
        <f>SUM(C5:C40)</f>
        <v>64388</v>
      </c>
      <c r="D41" s="56">
        <f>SUM(D5:D40)</f>
        <v>72586</v>
      </c>
      <c r="E41" s="57">
        <f>SUM(E5:E40)</f>
        <v>73940</v>
      </c>
      <c r="F41" s="23"/>
    </row>
    <row r="42" spans="1:6" s="7" customFormat="1" ht="7.5" customHeight="1" x14ac:dyDescent="0.2">
      <c r="A42" s="12"/>
      <c r="B42" s="13"/>
      <c r="C42" s="14"/>
      <c r="D42" s="14"/>
      <c r="E42" s="15"/>
      <c r="F42" s="16"/>
    </row>
    <row r="45" spans="1:6" x14ac:dyDescent="0.2">
      <c r="A45" s="41"/>
      <c r="C45" s="38"/>
      <c r="D45" s="38"/>
      <c r="E45" s="38"/>
    </row>
    <row r="46" spans="1:6" x14ac:dyDescent="0.2">
      <c r="A46" s="37"/>
      <c r="C46" s="38"/>
      <c r="D46" s="38"/>
      <c r="E46" s="38"/>
    </row>
    <row r="47" spans="1:6" x14ac:dyDescent="0.2">
      <c r="A47" s="37"/>
      <c r="C47" s="38"/>
      <c r="D47" s="38"/>
      <c r="E47" s="38"/>
    </row>
  </sheetData>
  <mergeCells count="37">
    <mergeCell ref="A24:B24"/>
    <mergeCell ref="A13:B13"/>
    <mergeCell ref="A37:B37"/>
    <mergeCell ref="A26:B26"/>
    <mergeCell ref="A27:B27"/>
    <mergeCell ref="A28:B28"/>
    <mergeCell ref="A29:B29"/>
    <mergeCell ref="A31:B31"/>
    <mergeCell ref="A30:B30"/>
    <mergeCell ref="A11:B11"/>
    <mergeCell ref="A12:B12"/>
    <mergeCell ref="A14:B14"/>
    <mergeCell ref="A19:B19"/>
    <mergeCell ref="A20:B20"/>
    <mergeCell ref="A40:B40"/>
    <mergeCell ref="A15:B15"/>
    <mergeCell ref="A16:B16"/>
    <mergeCell ref="A17:B17"/>
    <mergeCell ref="A18:B18"/>
    <mergeCell ref="A25:B25"/>
    <mergeCell ref="A32:B32"/>
    <mergeCell ref="A33:B33"/>
    <mergeCell ref="A34:B34"/>
    <mergeCell ref="A35:B35"/>
    <mergeCell ref="A36:B36"/>
    <mergeCell ref="A23:B23"/>
    <mergeCell ref="A21:B21"/>
    <mergeCell ref="A38:B38"/>
    <mergeCell ref="A39:B39"/>
    <mergeCell ref="A22:B22"/>
    <mergeCell ref="A10:B10"/>
    <mergeCell ref="A1:F1"/>
    <mergeCell ref="A5:B5"/>
    <mergeCell ref="A6:B6"/>
    <mergeCell ref="A7:B7"/>
    <mergeCell ref="A9:B9"/>
    <mergeCell ref="A8:B8"/>
  </mergeCells>
  <printOptions horizontalCentered="1"/>
  <pageMargins left="0.45" right="0.45" top="0.5" bottom="0.5" header="0.3" footer="0.3"/>
  <pageSetup scale="96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zoomScale="110" zoomScaleNormal="110" workbookViewId="0">
      <selection activeCell="E6" sqref="E6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68" t="s">
        <v>17</v>
      </c>
      <c r="B1" s="69"/>
      <c r="C1" s="69"/>
      <c r="D1" s="69"/>
      <c r="E1" s="69"/>
      <c r="F1" s="69"/>
    </row>
    <row r="2" spans="1:6" s="2" customFormat="1" ht="33" customHeight="1" x14ac:dyDescent="0.2">
      <c r="A2" s="49" t="s">
        <v>39</v>
      </c>
      <c r="B2" s="50"/>
      <c r="C2" s="51" t="s">
        <v>187</v>
      </c>
      <c r="D2" s="51" t="s">
        <v>188</v>
      </c>
      <c r="E2" s="51" t="s">
        <v>189</v>
      </c>
      <c r="F2" s="52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45"/>
      <c r="B4" s="46"/>
      <c r="C4" s="47"/>
      <c r="D4" s="47"/>
      <c r="E4" s="48"/>
      <c r="F4" s="8" t="s">
        <v>3</v>
      </c>
    </row>
    <row r="5" spans="1:6" s="11" customFormat="1" ht="25.15" customHeight="1" x14ac:dyDescent="0.2">
      <c r="A5" s="79" t="s">
        <v>118</v>
      </c>
      <c r="B5" s="79"/>
      <c r="C5" s="29">
        <v>200000</v>
      </c>
      <c r="D5" s="29">
        <v>200000</v>
      </c>
      <c r="E5" s="58">
        <v>125000</v>
      </c>
      <c r="F5" s="10"/>
    </row>
    <row r="6" spans="1:6" s="9" customFormat="1" ht="25.15" customHeight="1" x14ac:dyDescent="0.2">
      <c r="A6" s="67"/>
      <c r="B6" s="67"/>
      <c r="C6" s="29"/>
      <c r="D6" s="29"/>
      <c r="E6" s="58"/>
      <c r="F6" s="10"/>
    </row>
    <row r="7" spans="1:6" s="9" customFormat="1" ht="25.15" customHeight="1" x14ac:dyDescent="0.2">
      <c r="A7" s="67"/>
      <c r="B7" s="67"/>
      <c r="C7" s="29"/>
      <c r="D7" s="29"/>
      <c r="E7" s="58"/>
      <c r="F7" s="10"/>
    </row>
    <row r="8" spans="1:6" s="9" customFormat="1" ht="25.15" customHeight="1" x14ac:dyDescent="0.2">
      <c r="A8" s="79" t="s">
        <v>119</v>
      </c>
      <c r="B8" s="79"/>
      <c r="C8" s="29">
        <v>0</v>
      </c>
      <c r="D8" s="29">
        <v>0</v>
      </c>
      <c r="E8" s="58">
        <v>0</v>
      </c>
      <c r="F8" s="10" t="s">
        <v>152</v>
      </c>
    </row>
    <row r="9" spans="1:6" s="9" customFormat="1" ht="25.15" customHeight="1" x14ac:dyDescent="0.2">
      <c r="A9" s="67"/>
      <c r="B9" s="67"/>
      <c r="C9" s="29"/>
      <c r="D9" s="29"/>
      <c r="E9" s="58"/>
      <c r="F9" s="10"/>
    </row>
    <row r="10" spans="1:6" s="9" customFormat="1" ht="25.15" customHeight="1" x14ac:dyDescent="0.2">
      <c r="A10" s="67"/>
      <c r="B10" s="67"/>
      <c r="C10" s="29"/>
      <c r="D10" s="29"/>
      <c r="E10" s="58"/>
      <c r="F10" s="10"/>
    </row>
    <row r="11" spans="1:6" s="9" customFormat="1" ht="25.15" customHeight="1" x14ac:dyDescent="0.2">
      <c r="A11" s="79" t="s">
        <v>40</v>
      </c>
      <c r="B11" s="79"/>
      <c r="C11" s="29">
        <v>0</v>
      </c>
      <c r="D11" s="29">
        <v>0</v>
      </c>
      <c r="E11" s="58">
        <v>600000</v>
      </c>
      <c r="F11" s="10" t="s">
        <v>117</v>
      </c>
    </row>
    <row r="12" spans="1:6" s="9" customFormat="1" ht="25.15" customHeight="1" x14ac:dyDescent="0.2">
      <c r="A12" s="80" t="s">
        <v>120</v>
      </c>
      <c r="B12" s="79"/>
      <c r="C12" s="29"/>
      <c r="D12" s="29"/>
      <c r="E12" s="58"/>
      <c r="F12" s="10"/>
    </row>
    <row r="13" spans="1:6" s="9" customFormat="1" ht="25.15" customHeight="1" x14ac:dyDescent="0.2">
      <c r="A13" s="67"/>
      <c r="B13" s="67"/>
      <c r="C13" s="29"/>
      <c r="D13" s="29"/>
      <c r="E13" s="58"/>
      <c r="F13" s="10"/>
    </row>
    <row r="14" spans="1:6" s="9" customFormat="1" ht="25.15" customHeight="1" x14ac:dyDescent="0.2">
      <c r="A14" s="67"/>
      <c r="B14" s="67"/>
      <c r="C14" s="29"/>
      <c r="D14" s="29"/>
      <c r="E14" s="58"/>
      <c r="F14" s="10"/>
    </row>
    <row r="15" spans="1:6" s="9" customFormat="1" ht="25.15" customHeight="1" x14ac:dyDescent="0.2">
      <c r="A15" s="67"/>
      <c r="B15" s="67"/>
      <c r="C15" s="29"/>
      <c r="D15" s="29"/>
      <c r="E15" s="58"/>
      <c r="F15" s="10"/>
    </row>
    <row r="16" spans="1:6" s="2" customFormat="1" ht="13.5" customHeight="1" x14ac:dyDescent="0.2">
      <c r="A16" s="54" t="s">
        <v>25</v>
      </c>
      <c r="B16" s="55"/>
      <c r="C16" s="56">
        <f>SUM(C5:C15)</f>
        <v>200000</v>
      </c>
      <c r="D16" s="56">
        <f>SUM(D5:D15)</f>
        <v>200000</v>
      </c>
      <c r="E16" s="57">
        <f>SUM(E5:E15)</f>
        <v>725000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  <row r="45" spans="3:5" x14ac:dyDescent="0.2">
      <c r="C45" s="35"/>
      <c r="D45" s="35"/>
      <c r="E45" s="35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rintOptions horizontalCentered="1"/>
  <pageMargins left="0.45" right="0.45" top="0.5" bottom="0.5" header="0.3" footer="0.3"/>
  <pageSetup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110" zoomScaleNormal="110" workbookViewId="0">
      <selection activeCell="A15" sqref="A15:B15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68" t="s">
        <v>17</v>
      </c>
      <c r="B1" s="69"/>
      <c r="C1" s="69"/>
      <c r="D1" s="69"/>
      <c r="E1" s="69"/>
      <c r="F1" s="69"/>
    </row>
    <row r="2" spans="1:6" s="2" customFormat="1" ht="33" customHeight="1" x14ac:dyDescent="0.2">
      <c r="A2" s="49" t="s">
        <v>190</v>
      </c>
      <c r="B2" s="53">
        <v>52102</v>
      </c>
      <c r="C2" s="51" t="s">
        <v>187</v>
      </c>
      <c r="D2" s="51" t="s">
        <v>188</v>
      </c>
      <c r="E2" s="51" t="s">
        <v>189</v>
      </c>
      <c r="F2" s="52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45"/>
      <c r="B4" s="46"/>
      <c r="C4" s="47"/>
      <c r="D4" s="47"/>
      <c r="E4" s="48"/>
      <c r="F4" s="8" t="s">
        <v>3</v>
      </c>
    </row>
    <row r="5" spans="1:6" s="11" customFormat="1" ht="25.15" customHeight="1" x14ac:dyDescent="0.2">
      <c r="A5" s="70" t="s">
        <v>191</v>
      </c>
      <c r="B5" s="70"/>
      <c r="C5" s="29">
        <v>3033</v>
      </c>
      <c r="D5" s="29">
        <v>4000</v>
      </c>
      <c r="E5" s="58">
        <v>4000</v>
      </c>
      <c r="F5" s="10"/>
    </row>
    <row r="6" spans="1:6" s="9" customFormat="1" ht="25.15" customHeight="1" x14ac:dyDescent="0.2">
      <c r="A6" s="67" t="s">
        <v>22</v>
      </c>
      <c r="B6" s="67"/>
      <c r="C6" s="29"/>
      <c r="D6" s="29"/>
      <c r="E6" s="58"/>
      <c r="F6" s="40"/>
    </row>
    <row r="7" spans="1:6" s="9" customFormat="1" ht="25.15" customHeight="1" x14ac:dyDescent="0.2">
      <c r="A7" s="67" t="s">
        <v>23</v>
      </c>
      <c r="B7" s="67"/>
      <c r="C7" s="29"/>
      <c r="D7" s="29"/>
      <c r="E7" s="58"/>
      <c r="F7" s="40"/>
    </row>
    <row r="8" spans="1:6" s="9" customFormat="1" ht="25.15" customHeight="1" x14ac:dyDescent="0.2">
      <c r="A8" s="67" t="s">
        <v>125</v>
      </c>
      <c r="B8" s="67"/>
      <c r="C8" s="29"/>
      <c r="D8" s="29"/>
      <c r="E8" s="58"/>
      <c r="F8" s="40" t="s">
        <v>126</v>
      </c>
    </row>
    <row r="9" spans="1:6" s="9" customFormat="1" ht="25.15" customHeight="1" x14ac:dyDescent="0.2">
      <c r="A9" s="67" t="s">
        <v>24</v>
      </c>
      <c r="B9" s="67"/>
      <c r="C9" s="29"/>
      <c r="D9" s="29"/>
      <c r="E9" s="58"/>
      <c r="F9" s="40" t="s">
        <v>124</v>
      </c>
    </row>
    <row r="10" spans="1:6" s="9" customFormat="1" ht="25.15" customHeight="1" x14ac:dyDescent="0.2">
      <c r="A10" s="67"/>
      <c r="B10" s="67"/>
      <c r="C10" s="29"/>
      <c r="D10" s="29"/>
      <c r="E10" s="58"/>
      <c r="F10" s="40"/>
    </row>
    <row r="11" spans="1:6" s="9" customFormat="1" ht="25.15" customHeight="1" x14ac:dyDescent="0.2">
      <c r="A11" s="67"/>
      <c r="B11" s="67"/>
      <c r="C11" s="29"/>
      <c r="D11" s="29"/>
      <c r="E11" s="58"/>
      <c r="F11" s="10"/>
    </row>
    <row r="12" spans="1:6" s="9" customFormat="1" ht="25.15" customHeight="1" x14ac:dyDescent="0.2">
      <c r="A12" s="67"/>
      <c r="B12" s="67"/>
      <c r="C12" s="29"/>
      <c r="D12" s="29"/>
      <c r="E12" s="58"/>
      <c r="F12" s="10"/>
    </row>
    <row r="13" spans="1:6" s="9" customFormat="1" ht="25.15" customHeight="1" x14ac:dyDescent="0.2">
      <c r="A13" s="67"/>
      <c r="B13" s="67"/>
      <c r="C13" s="29"/>
      <c r="D13" s="29"/>
      <c r="E13" s="58"/>
      <c r="F13" s="10"/>
    </row>
    <row r="14" spans="1:6" s="9" customFormat="1" ht="25.15" customHeight="1" x14ac:dyDescent="0.2">
      <c r="A14" s="67"/>
      <c r="B14" s="67"/>
      <c r="C14" s="29"/>
      <c r="D14" s="29"/>
      <c r="E14" s="58"/>
      <c r="F14" s="10"/>
    </row>
    <row r="15" spans="1:6" s="9" customFormat="1" ht="25.15" customHeight="1" x14ac:dyDescent="0.2">
      <c r="A15" s="67"/>
      <c r="B15" s="67"/>
      <c r="C15" s="29"/>
      <c r="D15" s="29"/>
      <c r="E15" s="58"/>
      <c r="F15" s="10"/>
    </row>
    <row r="16" spans="1:6" s="2" customFormat="1" ht="13.5" customHeight="1" x14ac:dyDescent="0.2">
      <c r="A16" s="54" t="s">
        <v>25</v>
      </c>
      <c r="B16" s="55"/>
      <c r="C16" s="56">
        <f>SUM(C5:C15)</f>
        <v>3033</v>
      </c>
      <c r="D16" s="56">
        <f>SUM(D5:D15)</f>
        <v>4000</v>
      </c>
      <c r="E16" s="57">
        <f>SUM(E5:E15)</f>
        <v>4000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  <row r="45" spans="3:5" x14ac:dyDescent="0.2">
      <c r="C45" s="35"/>
      <c r="D45" s="35"/>
      <c r="E45" s="35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scale="6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="110" zoomScaleNormal="110" workbookViewId="0">
      <selection sqref="A1:F1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8" ht="24.75" customHeight="1" x14ac:dyDescent="0.2">
      <c r="A1" s="68" t="s">
        <v>17</v>
      </c>
      <c r="B1" s="69"/>
      <c r="C1" s="69"/>
      <c r="D1" s="69"/>
      <c r="E1" s="69"/>
      <c r="F1" s="69"/>
    </row>
    <row r="2" spans="1:8" s="2" customFormat="1" ht="33" customHeight="1" x14ac:dyDescent="0.2">
      <c r="A2" s="49" t="s">
        <v>219</v>
      </c>
      <c r="B2" s="53"/>
      <c r="C2" s="51" t="s">
        <v>187</v>
      </c>
      <c r="D2" s="51" t="s">
        <v>188</v>
      </c>
      <c r="E2" s="51" t="s">
        <v>189</v>
      </c>
      <c r="F2" s="52" t="s">
        <v>0</v>
      </c>
    </row>
    <row r="3" spans="1:8" s="7" customFormat="1" ht="7.5" customHeight="1" x14ac:dyDescent="0.2">
      <c r="A3" s="3"/>
      <c r="B3" s="4"/>
      <c r="C3" s="5"/>
      <c r="D3" s="5"/>
      <c r="E3" s="5"/>
      <c r="F3" s="6"/>
    </row>
    <row r="4" spans="1:8" s="9" customFormat="1" ht="13.5" customHeight="1" x14ac:dyDescent="0.2">
      <c r="A4" s="45"/>
      <c r="B4" s="46"/>
      <c r="C4" s="47"/>
      <c r="D4" s="47"/>
      <c r="E4" s="48"/>
      <c r="F4" s="8" t="s">
        <v>3</v>
      </c>
    </row>
    <row r="5" spans="1:8" s="11" customFormat="1" ht="25.35" customHeight="1" x14ac:dyDescent="0.2">
      <c r="A5" s="81" t="s">
        <v>26</v>
      </c>
      <c r="B5" s="81"/>
      <c r="C5" s="29"/>
      <c r="D5" s="29"/>
      <c r="E5" s="58"/>
      <c r="F5" s="40"/>
    </row>
    <row r="6" spans="1:8" s="9" customFormat="1" ht="25.35" customHeight="1" x14ac:dyDescent="0.2">
      <c r="A6" s="67"/>
      <c r="B6" s="67"/>
      <c r="C6" s="29"/>
      <c r="D6" s="29"/>
      <c r="E6" s="58"/>
      <c r="F6" s="40"/>
      <c r="G6" s="11"/>
      <c r="H6" s="11"/>
    </row>
    <row r="7" spans="1:8" s="9" customFormat="1" ht="25.35" customHeight="1" x14ac:dyDescent="0.2">
      <c r="A7" s="67"/>
      <c r="B7" s="67"/>
      <c r="C7" s="29"/>
      <c r="D7" s="29"/>
      <c r="E7" s="58"/>
      <c r="F7" s="40"/>
    </row>
    <row r="8" spans="1:8" s="9" customFormat="1" ht="25.35" customHeight="1" x14ac:dyDescent="0.2">
      <c r="A8" s="67"/>
      <c r="B8" s="67"/>
      <c r="C8" s="29"/>
      <c r="D8" s="29"/>
      <c r="E8" s="58"/>
      <c r="F8" s="40"/>
    </row>
    <row r="9" spans="1:8" s="9" customFormat="1" ht="25.35" customHeight="1" x14ac:dyDescent="0.2">
      <c r="A9" s="67"/>
      <c r="B9" s="67"/>
      <c r="C9" s="29"/>
      <c r="D9" s="29"/>
      <c r="E9" s="58"/>
      <c r="F9" s="40"/>
    </row>
    <row r="10" spans="1:8" s="9" customFormat="1" ht="25.35" customHeight="1" x14ac:dyDescent="0.2">
      <c r="A10" s="67"/>
      <c r="B10" s="67"/>
      <c r="C10" s="29"/>
      <c r="D10" s="29"/>
      <c r="E10" s="58"/>
      <c r="F10" s="40"/>
    </row>
    <row r="11" spans="1:8" s="9" customFormat="1" ht="25.35" customHeight="1" x14ac:dyDescent="0.2">
      <c r="A11" s="67"/>
      <c r="B11" s="67"/>
      <c r="C11" s="29"/>
      <c r="D11" s="29"/>
      <c r="E11" s="58"/>
      <c r="F11" s="40"/>
    </row>
    <row r="12" spans="1:8" s="9" customFormat="1" ht="25.35" customHeight="1" x14ac:dyDescent="0.2">
      <c r="A12" s="42"/>
      <c r="B12" s="42"/>
      <c r="C12" s="29"/>
      <c r="D12" s="29"/>
      <c r="E12" s="58"/>
      <c r="F12" s="40"/>
    </row>
    <row r="13" spans="1:8" s="9" customFormat="1" ht="25.35" customHeight="1" x14ac:dyDescent="0.2">
      <c r="A13" s="67"/>
      <c r="B13" s="67"/>
      <c r="C13" s="29"/>
      <c r="D13" s="29"/>
      <c r="E13" s="58"/>
      <c r="F13" s="40"/>
    </row>
    <row r="14" spans="1:8" s="9" customFormat="1" ht="25.35" customHeight="1" x14ac:dyDescent="0.2">
      <c r="A14" s="67"/>
      <c r="B14" s="67"/>
      <c r="C14" s="29"/>
      <c r="D14" s="29"/>
      <c r="E14" s="58"/>
      <c r="F14" s="40"/>
    </row>
    <row r="15" spans="1:8" s="9" customFormat="1" ht="25.35" customHeight="1" x14ac:dyDescent="0.2">
      <c r="A15" s="67"/>
      <c r="B15" s="67"/>
      <c r="C15" s="29"/>
      <c r="D15" s="29"/>
      <c r="E15" s="58"/>
      <c r="F15" s="40"/>
    </row>
    <row r="16" spans="1:8" s="2" customFormat="1" ht="13.5" customHeight="1" x14ac:dyDescent="0.2">
      <c r="A16" s="54" t="s">
        <v>25</v>
      </c>
      <c r="B16" s="55"/>
      <c r="C16" s="56">
        <f>SUM(C5:C15)</f>
        <v>0</v>
      </c>
      <c r="D16" s="56">
        <f>SUM(D5:D15)</f>
        <v>0</v>
      </c>
      <c r="E16" s="57">
        <f>SUM(E5:E15)</f>
        <v>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42"/>
    </row>
    <row r="45" spans="3:5" x14ac:dyDescent="0.2">
      <c r="C45" s="35"/>
      <c r="D45" s="35"/>
      <c r="E45" s="35"/>
    </row>
  </sheetData>
  <mergeCells count="11">
    <mergeCell ref="A9:B9"/>
    <mergeCell ref="A1:F1"/>
    <mergeCell ref="A5:B5"/>
    <mergeCell ref="A6:B6"/>
    <mergeCell ref="A7:B7"/>
    <mergeCell ref="A8:B8"/>
    <mergeCell ref="A10:B10"/>
    <mergeCell ref="A11:B11"/>
    <mergeCell ref="A13:B13"/>
    <mergeCell ref="A14:B14"/>
    <mergeCell ref="A15:B15"/>
  </mergeCells>
  <pageMargins left="0.7" right="0.7" top="0.75" bottom="0.75" header="0.3" footer="0.3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110" zoomScaleNormal="110" workbookViewId="0">
      <selection activeCell="A11" sqref="A11:B11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68" t="s">
        <v>17</v>
      </c>
      <c r="B1" s="69"/>
      <c r="C1" s="69"/>
      <c r="D1" s="69"/>
      <c r="E1" s="69"/>
      <c r="F1" s="69"/>
    </row>
    <row r="2" spans="1:6" s="2" customFormat="1" ht="33" customHeight="1" x14ac:dyDescent="0.2">
      <c r="A2" s="49" t="s">
        <v>192</v>
      </c>
      <c r="B2" s="53">
        <v>521011</v>
      </c>
      <c r="C2" s="51" t="s">
        <v>187</v>
      </c>
      <c r="D2" s="51" t="s">
        <v>188</v>
      </c>
      <c r="E2" s="51" t="s">
        <v>189</v>
      </c>
      <c r="F2" s="52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45"/>
      <c r="B4" s="46"/>
      <c r="C4" s="47"/>
      <c r="D4" s="47"/>
      <c r="E4" s="48"/>
      <c r="F4" s="8" t="s">
        <v>3</v>
      </c>
    </row>
    <row r="5" spans="1:6" s="11" customFormat="1" ht="25.15" customHeight="1" x14ac:dyDescent="0.2">
      <c r="A5" s="67" t="s">
        <v>240</v>
      </c>
      <c r="B5" s="67"/>
      <c r="C5" s="29">
        <v>0</v>
      </c>
      <c r="D5" s="29">
        <v>1000</v>
      </c>
      <c r="E5" s="58">
        <v>1000</v>
      </c>
      <c r="F5" s="10"/>
    </row>
    <row r="6" spans="1:6" s="9" customFormat="1" ht="25.15" customHeight="1" x14ac:dyDescent="0.2">
      <c r="A6" s="67"/>
      <c r="B6" s="67"/>
      <c r="C6" s="29"/>
      <c r="D6" s="29"/>
      <c r="E6" s="58"/>
      <c r="F6" s="10"/>
    </row>
    <row r="7" spans="1:6" s="9" customFormat="1" ht="25.15" customHeight="1" x14ac:dyDescent="0.2">
      <c r="A7" s="67"/>
      <c r="B7" s="67"/>
      <c r="C7" s="29"/>
      <c r="D7" s="29"/>
      <c r="E7" s="58"/>
      <c r="F7" s="10"/>
    </row>
    <row r="8" spans="1:6" s="9" customFormat="1" ht="25.15" customHeight="1" x14ac:dyDescent="0.2">
      <c r="A8" s="67"/>
      <c r="B8" s="67"/>
      <c r="C8" s="29"/>
      <c r="D8" s="29"/>
      <c r="E8" s="58"/>
      <c r="F8" s="10"/>
    </row>
    <row r="9" spans="1:6" s="9" customFormat="1" ht="25.15" customHeight="1" x14ac:dyDescent="0.2">
      <c r="A9" s="67"/>
      <c r="B9" s="67"/>
      <c r="C9" s="29"/>
      <c r="D9" s="29"/>
      <c r="E9" s="58"/>
      <c r="F9" s="10"/>
    </row>
    <row r="10" spans="1:6" s="9" customFormat="1" ht="25.35" customHeight="1" x14ac:dyDescent="0.2">
      <c r="A10" s="67"/>
      <c r="B10" s="67"/>
      <c r="C10" s="29"/>
      <c r="D10" s="29"/>
      <c r="E10" s="58"/>
      <c r="F10" s="10"/>
    </row>
    <row r="11" spans="1:6" s="9" customFormat="1" ht="25.15" customHeight="1" x14ac:dyDescent="0.2">
      <c r="A11" s="67"/>
      <c r="B11" s="67"/>
      <c r="C11" s="29"/>
      <c r="D11" s="29"/>
      <c r="E11" s="58"/>
      <c r="F11" s="10"/>
    </row>
    <row r="12" spans="1:6" s="9" customFormat="1" ht="25.15" customHeight="1" x14ac:dyDescent="0.2">
      <c r="A12" s="67"/>
      <c r="B12" s="67"/>
      <c r="C12" s="29"/>
      <c r="D12" s="29"/>
      <c r="E12" s="58"/>
      <c r="F12" s="10"/>
    </row>
    <row r="13" spans="1:6" s="9" customFormat="1" ht="25.15" customHeight="1" x14ac:dyDescent="0.2">
      <c r="A13" s="67"/>
      <c r="B13" s="67"/>
      <c r="C13" s="29"/>
      <c r="D13" s="29"/>
      <c r="E13" s="58"/>
      <c r="F13" s="10"/>
    </row>
    <row r="14" spans="1:6" s="9" customFormat="1" ht="25.35" customHeight="1" x14ac:dyDescent="0.2">
      <c r="A14" s="67"/>
      <c r="B14" s="67"/>
      <c r="C14" s="29"/>
      <c r="D14" s="29"/>
      <c r="E14" s="58"/>
      <c r="F14" s="10"/>
    </row>
    <row r="15" spans="1:6" s="9" customFormat="1" ht="25.15" customHeight="1" x14ac:dyDescent="0.2">
      <c r="A15" s="67"/>
      <c r="B15" s="67"/>
      <c r="C15" s="29"/>
      <c r="D15" s="29"/>
      <c r="E15" s="58"/>
      <c r="F15" s="10"/>
    </row>
    <row r="16" spans="1:6" s="2" customFormat="1" ht="13.5" customHeight="1" x14ac:dyDescent="0.2">
      <c r="A16" s="54" t="s">
        <v>25</v>
      </c>
      <c r="B16" s="55"/>
      <c r="C16" s="56">
        <f>SUM(C5:C15)</f>
        <v>0</v>
      </c>
      <c r="D16" s="56">
        <f>SUM(D5:D15)</f>
        <v>1000</v>
      </c>
      <c r="E16" s="57">
        <f>SUM(E5:E15)</f>
        <v>1000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  <row r="45" spans="3:5" x14ac:dyDescent="0.2">
      <c r="C45" s="35"/>
      <c r="D45" s="35"/>
      <c r="E45" s="35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="110" zoomScaleNormal="110" workbookViewId="0">
      <selection activeCell="C17" sqref="C17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8" ht="24.75" customHeight="1" x14ac:dyDescent="0.2">
      <c r="A1" s="68" t="s">
        <v>17</v>
      </c>
      <c r="B1" s="69"/>
      <c r="C1" s="69"/>
      <c r="D1" s="69"/>
      <c r="E1" s="69"/>
      <c r="F1" s="69"/>
    </row>
    <row r="2" spans="1:8" s="2" customFormat="1" ht="53.1" customHeight="1" x14ac:dyDescent="0.2">
      <c r="A2" s="49" t="s">
        <v>193</v>
      </c>
      <c r="B2" s="53">
        <v>521012</v>
      </c>
      <c r="C2" s="51" t="s">
        <v>187</v>
      </c>
      <c r="D2" s="51" t="s">
        <v>188</v>
      </c>
      <c r="E2" s="51" t="s">
        <v>189</v>
      </c>
      <c r="F2" s="52" t="s">
        <v>0</v>
      </c>
    </row>
    <row r="3" spans="1:8" s="7" customFormat="1" ht="7.5" customHeight="1" x14ac:dyDescent="0.2">
      <c r="A3" s="3"/>
      <c r="B3" s="4"/>
      <c r="C3" s="5"/>
      <c r="D3" s="5"/>
      <c r="E3" s="5"/>
      <c r="F3" s="6"/>
    </row>
    <row r="4" spans="1:8" s="9" customFormat="1" ht="13.5" customHeight="1" x14ac:dyDescent="0.2">
      <c r="A4" s="45"/>
      <c r="B4" s="46"/>
      <c r="C4" s="47"/>
      <c r="D4" s="47"/>
      <c r="E4" s="48"/>
      <c r="F4" s="8" t="s">
        <v>3</v>
      </c>
    </row>
    <row r="5" spans="1:8" s="11" customFormat="1" ht="25.35" customHeight="1" x14ac:dyDescent="0.2">
      <c r="A5" s="71" t="s">
        <v>26</v>
      </c>
      <c r="B5" s="71"/>
      <c r="C5" s="29">
        <v>788</v>
      </c>
      <c r="D5" s="29">
        <v>1000</v>
      </c>
      <c r="E5" s="58"/>
      <c r="F5" s="10"/>
    </row>
    <row r="6" spans="1:8" s="9" customFormat="1" ht="25.35" customHeight="1" x14ac:dyDescent="0.2">
      <c r="A6" s="67" t="s">
        <v>46</v>
      </c>
      <c r="B6" s="67"/>
      <c r="C6" s="29"/>
      <c r="D6" s="29">
        <v>1500</v>
      </c>
      <c r="E6" s="58">
        <v>1500</v>
      </c>
      <c r="F6" s="10"/>
      <c r="G6" s="11"/>
      <c r="H6" s="11"/>
    </row>
    <row r="7" spans="1:8" s="9" customFormat="1" ht="25.35" customHeight="1" x14ac:dyDescent="0.2">
      <c r="A7" s="67" t="s">
        <v>131</v>
      </c>
      <c r="B7" s="67"/>
      <c r="C7" s="29"/>
      <c r="D7" s="29">
        <v>1500</v>
      </c>
      <c r="E7" s="58">
        <v>1500</v>
      </c>
      <c r="F7" s="40" t="s">
        <v>160</v>
      </c>
    </row>
    <row r="8" spans="1:8" s="9" customFormat="1" ht="25.35" customHeight="1" x14ac:dyDescent="0.2">
      <c r="A8" s="67" t="s">
        <v>132</v>
      </c>
      <c r="B8" s="67"/>
      <c r="C8" s="29"/>
      <c r="D8" s="29">
        <v>500</v>
      </c>
      <c r="E8" s="58">
        <v>500</v>
      </c>
      <c r="F8" s="40" t="s">
        <v>160</v>
      </c>
    </row>
    <row r="9" spans="1:8" s="9" customFormat="1" ht="25.35" customHeight="1" x14ac:dyDescent="0.2">
      <c r="A9" s="67"/>
      <c r="B9" s="67"/>
      <c r="C9" s="29"/>
      <c r="D9" s="29"/>
      <c r="E9" s="58"/>
      <c r="F9" s="10"/>
    </row>
    <row r="10" spans="1:8" s="9" customFormat="1" ht="25.35" customHeight="1" x14ac:dyDescent="0.2">
      <c r="A10" s="67"/>
      <c r="B10" s="67"/>
      <c r="C10" s="29"/>
      <c r="D10" s="29"/>
      <c r="E10" s="58"/>
      <c r="F10" s="10"/>
    </row>
    <row r="11" spans="1:8" s="9" customFormat="1" ht="25.35" customHeight="1" x14ac:dyDescent="0.2">
      <c r="A11" s="67"/>
      <c r="B11" s="67"/>
      <c r="C11" s="29"/>
      <c r="D11" s="29"/>
      <c r="E11" s="58"/>
      <c r="F11" s="10"/>
    </row>
    <row r="12" spans="1:8" s="9" customFormat="1" ht="25.35" customHeight="1" x14ac:dyDescent="0.2">
      <c r="A12" s="36"/>
      <c r="B12" s="36"/>
      <c r="C12" s="29"/>
      <c r="D12" s="29"/>
      <c r="E12" s="58"/>
      <c r="F12" s="10"/>
    </row>
    <row r="13" spans="1:8" s="9" customFormat="1" ht="25.35" customHeight="1" x14ac:dyDescent="0.2">
      <c r="A13" s="67"/>
      <c r="B13" s="67"/>
      <c r="C13" s="29"/>
      <c r="D13" s="29"/>
      <c r="E13" s="58"/>
      <c r="F13" s="10"/>
    </row>
    <row r="14" spans="1:8" s="9" customFormat="1" ht="25.35" customHeight="1" x14ac:dyDescent="0.2">
      <c r="A14" s="67"/>
      <c r="B14" s="67"/>
      <c r="C14" s="29"/>
      <c r="D14" s="29"/>
      <c r="E14" s="58"/>
      <c r="F14" s="10"/>
    </row>
    <row r="15" spans="1:8" s="9" customFormat="1" ht="25.35" customHeight="1" x14ac:dyDescent="0.2">
      <c r="A15" s="67"/>
      <c r="B15" s="67"/>
      <c r="C15" s="29"/>
      <c r="D15" s="29"/>
      <c r="E15" s="58"/>
      <c r="F15" s="10"/>
    </row>
    <row r="16" spans="1:8" s="2" customFormat="1" ht="13.5" customHeight="1" x14ac:dyDescent="0.2">
      <c r="A16" s="54" t="s">
        <v>25</v>
      </c>
      <c r="B16" s="55"/>
      <c r="C16" s="56">
        <f>SUM(C5:C15)</f>
        <v>788</v>
      </c>
      <c r="D16" s="56">
        <f>SUM(D5:D15)</f>
        <v>4500</v>
      </c>
      <c r="E16" s="57">
        <f>SUM(E5:E15)</f>
        <v>3500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  <row r="45" spans="3:5" x14ac:dyDescent="0.2">
      <c r="C45" s="35"/>
      <c r="D45" s="35"/>
      <c r="E45" s="35"/>
    </row>
  </sheetData>
  <mergeCells count="11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3:B13"/>
    <mergeCell ref="A14:B14"/>
  </mergeCells>
  <pageMargins left="0.7" right="0.7" top="0.75" bottom="0.75" header="0.3" footer="0.3"/>
  <pageSetup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5"/>
  <sheetViews>
    <sheetView zoomScale="110" zoomScaleNormal="110" workbookViewId="0">
      <selection activeCell="F22" sqref="F22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68" t="s">
        <v>17</v>
      </c>
      <c r="B1" s="69"/>
      <c r="C1" s="69"/>
      <c r="D1" s="69"/>
      <c r="E1" s="69"/>
      <c r="F1" s="69"/>
    </row>
    <row r="2" spans="1:6" s="2" customFormat="1" ht="33" customHeight="1" x14ac:dyDescent="0.2">
      <c r="A2" s="49" t="s">
        <v>27</v>
      </c>
      <c r="B2" s="53">
        <v>521014</v>
      </c>
      <c r="C2" s="51" t="s">
        <v>187</v>
      </c>
      <c r="D2" s="51" t="s">
        <v>188</v>
      </c>
      <c r="E2" s="51" t="s">
        <v>189</v>
      </c>
      <c r="F2" s="52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45"/>
      <c r="B4" s="46"/>
      <c r="C4" s="47"/>
      <c r="D4" s="47"/>
      <c r="E4" s="48"/>
      <c r="F4" s="8" t="s">
        <v>3</v>
      </c>
    </row>
    <row r="5" spans="1:6" s="11" customFormat="1" ht="25.15" customHeight="1" x14ac:dyDescent="0.2">
      <c r="A5" s="67"/>
      <c r="B5" s="67"/>
      <c r="C5" s="29">
        <v>85</v>
      </c>
      <c r="D5" s="29">
        <v>5550</v>
      </c>
      <c r="E5" s="58"/>
      <c r="F5" s="10"/>
    </row>
    <row r="6" spans="1:6" s="9" customFormat="1" ht="25.15" customHeight="1" x14ac:dyDescent="0.2">
      <c r="A6" s="67" t="s">
        <v>144</v>
      </c>
      <c r="B6" s="67"/>
      <c r="C6" s="29"/>
      <c r="D6" s="29"/>
      <c r="E6" s="58">
        <v>1500</v>
      </c>
      <c r="F6" s="10"/>
    </row>
    <row r="7" spans="1:6" s="9" customFormat="1" ht="25.15" customHeight="1" x14ac:dyDescent="0.2">
      <c r="A7" s="67" t="s">
        <v>51</v>
      </c>
      <c r="B7" s="67"/>
      <c r="C7" s="29"/>
      <c r="D7" s="29"/>
      <c r="E7" s="58">
        <v>1000</v>
      </c>
      <c r="F7" s="10" t="s">
        <v>167</v>
      </c>
    </row>
    <row r="8" spans="1:6" s="9" customFormat="1" ht="25.15" customHeight="1" x14ac:dyDescent="0.2">
      <c r="A8" s="67" t="s">
        <v>52</v>
      </c>
      <c r="B8" s="67"/>
      <c r="C8" s="29"/>
      <c r="D8" s="29"/>
      <c r="E8" s="58">
        <v>350</v>
      </c>
      <c r="F8" s="10" t="s">
        <v>168</v>
      </c>
    </row>
    <row r="9" spans="1:6" s="9" customFormat="1" ht="25.15" customHeight="1" x14ac:dyDescent="0.2">
      <c r="A9" s="67" t="s">
        <v>54</v>
      </c>
      <c r="B9" s="67"/>
      <c r="C9" s="29"/>
      <c r="D9" s="29"/>
      <c r="E9" s="58">
        <v>2000</v>
      </c>
      <c r="F9" s="10"/>
    </row>
    <row r="10" spans="1:6" s="9" customFormat="1" ht="25.15" customHeight="1" x14ac:dyDescent="0.2">
      <c r="A10" s="67" t="s">
        <v>53</v>
      </c>
      <c r="B10" s="67"/>
      <c r="C10" s="29"/>
      <c r="D10" s="29"/>
      <c r="E10" s="58">
        <v>2000</v>
      </c>
      <c r="F10" s="10"/>
    </row>
    <row r="11" spans="1:6" s="9" customFormat="1" ht="25.15" customHeight="1" x14ac:dyDescent="0.2">
      <c r="A11" s="67"/>
      <c r="B11" s="67"/>
      <c r="C11" s="29"/>
      <c r="D11" s="29"/>
      <c r="E11" s="58"/>
      <c r="F11" s="10"/>
    </row>
    <row r="12" spans="1:6" s="9" customFormat="1" ht="25.15" customHeight="1" x14ac:dyDescent="0.2">
      <c r="A12" s="67"/>
      <c r="B12" s="67"/>
      <c r="C12" s="29"/>
      <c r="D12" s="29"/>
      <c r="E12" s="58"/>
      <c r="F12" s="10"/>
    </row>
    <row r="13" spans="1:6" s="9" customFormat="1" ht="25.15" customHeight="1" x14ac:dyDescent="0.2">
      <c r="A13" s="67"/>
      <c r="B13" s="67"/>
      <c r="C13" s="29"/>
      <c r="D13" s="29"/>
      <c r="E13" s="58"/>
      <c r="F13" s="10"/>
    </row>
    <row r="14" spans="1:6" s="9" customFormat="1" ht="25.15" customHeight="1" x14ac:dyDescent="0.2">
      <c r="A14" s="67"/>
      <c r="B14" s="67"/>
      <c r="C14" s="29"/>
      <c r="D14" s="29"/>
      <c r="E14" s="58"/>
      <c r="F14" s="10"/>
    </row>
    <row r="15" spans="1:6" s="9" customFormat="1" ht="25.15" customHeight="1" x14ac:dyDescent="0.2">
      <c r="A15" s="67"/>
      <c r="B15" s="67"/>
      <c r="C15" s="29"/>
      <c r="D15" s="29"/>
      <c r="E15" s="58"/>
      <c r="F15" s="10"/>
    </row>
    <row r="16" spans="1:6" s="2" customFormat="1" ht="13.5" customHeight="1" x14ac:dyDescent="0.2">
      <c r="A16" s="54" t="s">
        <v>25</v>
      </c>
      <c r="B16" s="55"/>
      <c r="C16" s="56">
        <f>SUM(C5:C15)</f>
        <v>85</v>
      </c>
      <c r="D16" s="56">
        <f>SUM(D5:D15)</f>
        <v>5550</v>
      </c>
      <c r="E16" s="57">
        <f>SUM(E5:E15)</f>
        <v>6850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19" spans="1:6" x14ac:dyDescent="0.2">
      <c r="A19" s="37"/>
    </row>
    <row r="20" spans="1:6" x14ac:dyDescent="0.2">
      <c r="A20" s="19"/>
    </row>
    <row r="45" spans="3:5" x14ac:dyDescent="0.2">
      <c r="C45" s="35"/>
      <c r="D45" s="35"/>
      <c r="E45" s="35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rintOptions horizontalCentered="1"/>
  <pageMargins left="0.45" right="0.45" top="0.5" bottom="0.5" header="0.3" footer="0.3"/>
  <pageSetup scale="96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110" zoomScaleNormal="110" workbookViewId="0">
      <selection activeCell="F18" sqref="F18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68" t="s">
        <v>17</v>
      </c>
      <c r="B1" s="69"/>
      <c r="C1" s="69"/>
      <c r="D1" s="69"/>
      <c r="E1" s="69"/>
      <c r="F1" s="69"/>
    </row>
    <row r="2" spans="1:6" s="2" customFormat="1" ht="33" customHeight="1" x14ac:dyDescent="0.2">
      <c r="A2" s="49" t="s">
        <v>28</v>
      </c>
      <c r="B2" s="53">
        <v>52102</v>
      </c>
      <c r="C2" s="51" t="s">
        <v>187</v>
      </c>
      <c r="D2" s="51" t="s">
        <v>188</v>
      </c>
      <c r="E2" s="51" t="s">
        <v>189</v>
      </c>
      <c r="F2" s="52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45"/>
      <c r="B4" s="46"/>
      <c r="C4" s="47"/>
      <c r="D4" s="47"/>
      <c r="E4" s="48"/>
      <c r="F4" s="8" t="s">
        <v>3</v>
      </c>
    </row>
    <row r="5" spans="1:6" s="11" customFormat="1" ht="25.15" customHeight="1" x14ac:dyDescent="0.2">
      <c r="A5" s="70" t="s">
        <v>196</v>
      </c>
      <c r="B5" s="70"/>
      <c r="C5" s="29">
        <v>1000</v>
      </c>
      <c r="D5" s="29">
        <v>2500</v>
      </c>
      <c r="E5" s="58">
        <v>2500</v>
      </c>
      <c r="F5" s="10"/>
    </row>
    <row r="6" spans="1:6" s="9" customFormat="1" ht="25.15" customHeight="1" x14ac:dyDescent="0.2">
      <c r="A6" s="67" t="s">
        <v>194</v>
      </c>
      <c r="B6" s="67"/>
      <c r="C6" s="29"/>
      <c r="D6" s="29"/>
      <c r="E6" s="58"/>
      <c r="F6" s="10"/>
    </row>
    <row r="7" spans="1:6" s="9" customFormat="1" ht="25.15" customHeight="1" x14ac:dyDescent="0.2">
      <c r="A7" s="67" t="s">
        <v>195</v>
      </c>
      <c r="B7" s="67"/>
      <c r="C7" s="29"/>
      <c r="D7" s="29"/>
      <c r="E7" s="58"/>
      <c r="F7" s="10"/>
    </row>
    <row r="8" spans="1:6" s="9" customFormat="1" ht="25.15" customHeight="1" x14ac:dyDescent="0.2">
      <c r="A8" s="67"/>
      <c r="B8" s="67"/>
      <c r="C8" s="29"/>
      <c r="D8" s="29"/>
      <c r="E8" s="58"/>
      <c r="F8" s="10"/>
    </row>
    <row r="9" spans="1:6" s="9" customFormat="1" ht="25.15" customHeight="1" x14ac:dyDescent="0.2">
      <c r="A9" s="67"/>
      <c r="B9" s="67"/>
      <c r="C9" s="29"/>
      <c r="D9" s="29"/>
      <c r="E9" s="58"/>
      <c r="F9" s="10"/>
    </row>
    <row r="10" spans="1:6" s="9" customFormat="1" ht="25.15" customHeight="1" x14ac:dyDescent="0.2">
      <c r="A10" s="67"/>
      <c r="B10" s="67"/>
      <c r="C10" s="29"/>
      <c r="D10" s="29"/>
      <c r="E10" s="58"/>
      <c r="F10" s="10"/>
    </row>
    <row r="11" spans="1:6" s="9" customFormat="1" ht="25.15" customHeight="1" x14ac:dyDescent="0.2">
      <c r="A11" s="67"/>
      <c r="B11" s="67"/>
      <c r="C11" s="29"/>
      <c r="D11" s="29"/>
      <c r="E11" s="58"/>
      <c r="F11" s="10"/>
    </row>
    <row r="12" spans="1:6" s="9" customFormat="1" ht="25.15" customHeight="1" x14ac:dyDescent="0.2">
      <c r="A12" s="67"/>
      <c r="B12" s="67"/>
      <c r="C12" s="29"/>
      <c r="D12" s="29"/>
      <c r="E12" s="58"/>
      <c r="F12" s="10"/>
    </row>
    <row r="13" spans="1:6" s="9" customFormat="1" ht="25.15" customHeight="1" x14ac:dyDescent="0.2">
      <c r="A13" s="67"/>
      <c r="B13" s="67"/>
      <c r="C13" s="29"/>
      <c r="D13" s="29"/>
      <c r="E13" s="58"/>
      <c r="F13" s="10"/>
    </row>
    <row r="14" spans="1:6" s="9" customFormat="1" ht="25.15" customHeight="1" x14ac:dyDescent="0.2">
      <c r="A14" s="67"/>
      <c r="B14" s="67"/>
      <c r="C14" s="29"/>
      <c r="D14" s="29"/>
      <c r="E14" s="58"/>
      <c r="F14" s="10"/>
    </row>
    <row r="15" spans="1:6" s="9" customFormat="1" ht="25.15" customHeight="1" x14ac:dyDescent="0.2">
      <c r="A15" s="67"/>
      <c r="B15" s="67"/>
      <c r="C15" s="29"/>
      <c r="D15" s="29"/>
      <c r="E15" s="58"/>
      <c r="F15" s="10"/>
    </row>
    <row r="16" spans="1:6" s="2" customFormat="1" ht="13.5" customHeight="1" x14ac:dyDescent="0.2">
      <c r="A16" s="54" t="s">
        <v>25</v>
      </c>
      <c r="B16" s="55"/>
      <c r="C16" s="56">
        <f>SUM(C5:C15)</f>
        <v>1000</v>
      </c>
      <c r="D16" s="56">
        <f>SUM(D5:D15)</f>
        <v>2500</v>
      </c>
      <c r="E16" s="57">
        <f>SUM(E5:E15)</f>
        <v>2500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  <row r="45" spans="3:5" x14ac:dyDescent="0.2">
      <c r="C45" s="35"/>
      <c r="D45" s="35"/>
      <c r="E45" s="35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scale="6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zoomScale="110" zoomScaleNormal="110" workbookViewId="0">
      <selection activeCell="D17" sqref="D17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68" t="s">
        <v>17</v>
      </c>
      <c r="B1" s="69"/>
      <c r="C1" s="69"/>
      <c r="D1" s="69"/>
      <c r="E1" s="69"/>
      <c r="F1" s="69"/>
    </row>
    <row r="2" spans="1:6" s="2" customFormat="1" ht="52.9" customHeight="1" x14ac:dyDescent="0.2">
      <c r="A2" s="49" t="s">
        <v>197</v>
      </c>
      <c r="B2" s="53">
        <v>52105</v>
      </c>
      <c r="C2" s="51" t="s">
        <v>187</v>
      </c>
      <c r="D2" s="51" t="s">
        <v>188</v>
      </c>
      <c r="E2" s="51" t="s">
        <v>189</v>
      </c>
      <c r="F2" s="52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45"/>
      <c r="B4" s="46"/>
      <c r="C4" s="47"/>
      <c r="D4" s="47"/>
      <c r="E4" s="48"/>
      <c r="F4" s="8" t="s">
        <v>3</v>
      </c>
    </row>
    <row r="5" spans="1:6" s="11" customFormat="1" ht="25.15" customHeight="1" x14ac:dyDescent="0.2">
      <c r="A5" s="67" t="s">
        <v>45</v>
      </c>
      <c r="B5" s="67"/>
      <c r="C5" s="29">
        <v>349</v>
      </c>
      <c r="D5" s="29">
        <v>349</v>
      </c>
      <c r="E5" s="58">
        <v>350</v>
      </c>
      <c r="F5" s="10"/>
    </row>
    <row r="6" spans="1:6" s="9" customFormat="1" ht="39.75" customHeight="1" x14ac:dyDescent="0.2">
      <c r="A6" s="67" t="s">
        <v>55</v>
      </c>
      <c r="B6" s="67"/>
      <c r="C6" s="29">
        <v>38285</v>
      </c>
      <c r="D6" s="29">
        <v>11250</v>
      </c>
      <c r="E6" s="58">
        <v>13000</v>
      </c>
      <c r="F6" s="10" t="s">
        <v>231</v>
      </c>
    </row>
    <row r="7" spans="1:6" s="9" customFormat="1" ht="25.15" customHeight="1" x14ac:dyDescent="0.2">
      <c r="A7" s="67" t="s">
        <v>56</v>
      </c>
      <c r="B7" s="67"/>
      <c r="C7" s="29">
        <v>826</v>
      </c>
      <c r="D7" s="29">
        <v>1000</v>
      </c>
      <c r="E7" s="58">
        <v>1000</v>
      </c>
      <c r="F7" s="10"/>
    </row>
    <row r="8" spans="1:6" s="9" customFormat="1" ht="25.15" customHeight="1" x14ac:dyDescent="0.2">
      <c r="A8" s="67" t="s">
        <v>57</v>
      </c>
      <c r="B8" s="67"/>
      <c r="C8" s="29">
        <v>100</v>
      </c>
      <c r="D8" s="29">
        <v>100</v>
      </c>
      <c r="E8" s="58">
        <v>100</v>
      </c>
      <c r="F8" s="10"/>
    </row>
    <row r="9" spans="1:6" s="9" customFormat="1" ht="25.15" customHeight="1" x14ac:dyDescent="0.2">
      <c r="A9" s="67" t="s">
        <v>58</v>
      </c>
      <c r="B9" s="67"/>
      <c r="C9" s="29">
        <v>0</v>
      </c>
      <c r="D9" s="29">
        <v>0</v>
      </c>
      <c r="E9" s="58">
        <v>0</v>
      </c>
      <c r="F9" s="10" t="s">
        <v>184</v>
      </c>
    </row>
    <row r="10" spans="1:6" s="9" customFormat="1" ht="25.15" customHeight="1" x14ac:dyDescent="0.2">
      <c r="A10" s="67" t="s">
        <v>127</v>
      </c>
      <c r="B10" s="67"/>
      <c r="C10" s="29">
        <v>0</v>
      </c>
      <c r="D10" s="29">
        <v>0</v>
      </c>
      <c r="E10" s="58">
        <v>0</v>
      </c>
      <c r="F10" s="10" t="s">
        <v>171</v>
      </c>
    </row>
    <row r="11" spans="1:6" s="9" customFormat="1" ht="25.15" customHeight="1" x14ac:dyDescent="0.2">
      <c r="A11" s="67" t="s">
        <v>198</v>
      </c>
      <c r="B11" s="67"/>
      <c r="C11" s="29">
        <v>600</v>
      </c>
      <c r="D11" s="29">
        <v>600</v>
      </c>
      <c r="E11" s="58">
        <v>600</v>
      </c>
      <c r="F11" s="10"/>
    </row>
    <row r="12" spans="1:6" s="9" customFormat="1" ht="25.15" customHeight="1" x14ac:dyDescent="0.2">
      <c r="A12" s="67" t="s">
        <v>199</v>
      </c>
      <c r="B12" s="67"/>
      <c r="C12" s="29">
        <v>2000</v>
      </c>
      <c r="D12" s="29">
        <v>0</v>
      </c>
      <c r="E12" s="58">
        <v>0</v>
      </c>
      <c r="F12" s="10"/>
    </row>
    <row r="13" spans="1:6" s="9" customFormat="1" ht="25.15" customHeight="1" x14ac:dyDescent="0.2">
      <c r="A13" s="67" t="s">
        <v>243</v>
      </c>
      <c r="B13" s="67"/>
      <c r="C13" s="29"/>
      <c r="D13" s="29">
        <v>3000</v>
      </c>
      <c r="E13" s="58">
        <v>4000</v>
      </c>
      <c r="F13" s="40" t="s">
        <v>244</v>
      </c>
    </row>
    <row r="14" spans="1:6" s="9" customFormat="1" ht="25.15" customHeight="1" x14ac:dyDescent="0.2">
      <c r="A14" s="67"/>
      <c r="B14" s="67"/>
      <c r="C14" s="29"/>
      <c r="D14" s="29"/>
      <c r="E14" s="58"/>
      <c r="F14" s="10"/>
    </row>
    <row r="15" spans="1:6" s="9" customFormat="1" ht="25.15" customHeight="1" x14ac:dyDescent="0.2">
      <c r="A15" s="67"/>
      <c r="B15" s="67"/>
      <c r="C15" s="29"/>
      <c r="D15" s="29"/>
      <c r="E15" s="58"/>
      <c r="F15" s="10"/>
    </row>
    <row r="16" spans="1:6" s="2" customFormat="1" ht="13.5" customHeight="1" x14ac:dyDescent="0.2">
      <c r="A16" s="54" t="s">
        <v>25</v>
      </c>
      <c r="B16" s="55"/>
      <c r="C16" s="56">
        <f>SUM(C5:C15)</f>
        <v>42160</v>
      </c>
      <c r="D16" s="56">
        <f>SUM(D5:D15)</f>
        <v>16299</v>
      </c>
      <c r="E16" s="57">
        <f>SUM(E5:E15)</f>
        <v>19050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  <row r="45" spans="3:5" x14ac:dyDescent="0.2">
      <c r="C45" s="35"/>
      <c r="D45" s="35"/>
      <c r="E45" s="35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rintOptions horizontalCentered="1"/>
  <pageMargins left="0.45" right="0.45" top="0.5" bottom="0.5" header="0.3" footer="0.3"/>
  <pageSetup scale="9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4"/>
  <sheetViews>
    <sheetView zoomScale="110" zoomScaleNormal="110" workbookViewId="0">
      <selection activeCell="C6" sqref="C6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68" t="s">
        <v>17</v>
      </c>
      <c r="B1" s="69"/>
      <c r="C1" s="69"/>
      <c r="D1" s="69"/>
      <c r="E1" s="69"/>
      <c r="F1" s="69"/>
    </row>
    <row r="2" spans="1:6" s="2" customFormat="1" ht="53.1" customHeight="1" x14ac:dyDescent="0.2">
      <c r="A2" s="49" t="s">
        <v>200</v>
      </c>
      <c r="B2" s="53">
        <v>551501</v>
      </c>
      <c r="C2" s="51" t="s">
        <v>187</v>
      </c>
      <c r="D2" s="51" t="s">
        <v>188</v>
      </c>
      <c r="E2" s="51" t="s">
        <v>189</v>
      </c>
      <c r="F2" s="52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45"/>
      <c r="B4" s="46"/>
      <c r="C4" s="47"/>
      <c r="D4" s="47"/>
      <c r="E4" s="48"/>
      <c r="F4" s="8" t="s">
        <v>3</v>
      </c>
    </row>
    <row r="5" spans="1:6" s="11" customFormat="1" ht="25.15" customHeight="1" x14ac:dyDescent="0.2">
      <c r="A5" s="67" t="s">
        <v>158</v>
      </c>
      <c r="B5" s="67"/>
      <c r="C5" s="29">
        <v>1347</v>
      </c>
      <c r="D5" s="29">
        <v>800</v>
      </c>
      <c r="E5" s="58">
        <v>800</v>
      </c>
      <c r="F5" s="11" t="s">
        <v>159</v>
      </c>
    </row>
    <row r="6" spans="1:6" s="9" customFormat="1" ht="25.15" customHeight="1" x14ac:dyDescent="0.2">
      <c r="A6" s="67"/>
      <c r="B6" s="67"/>
      <c r="C6" s="29"/>
      <c r="D6" s="29"/>
      <c r="E6" s="58"/>
      <c r="F6" s="40"/>
    </row>
    <row r="7" spans="1:6" s="9" customFormat="1" ht="25.15" customHeight="1" x14ac:dyDescent="0.2">
      <c r="A7" s="67"/>
      <c r="B7" s="67"/>
      <c r="C7" s="29"/>
      <c r="D7" s="29"/>
      <c r="E7" s="58"/>
      <c r="F7" s="40"/>
    </row>
    <row r="8" spans="1:6" s="9" customFormat="1" ht="25.15" customHeight="1" x14ac:dyDescent="0.2">
      <c r="A8" s="67"/>
      <c r="B8" s="67"/>
      <c r="C8" s="29"/>
      <c r="D8" s="29"/>
      <c r="E8" s="58"/>
      <c r="F8" s="40"/>
    </row>
    <row r="9" spans="1:6" s="9" customFormat="1" ht="25.15" customHeight="1" x14ac:dyDescent="0.2">
      <c r="A9" s="67"/>
      <c r="B9" s="67"/>
      <c r="C9" s="29"/>
      <c r="D9" s="29"/>
      <c r="E9" s="58"/>
      <c r="F9" s="40"/>
    </row>
    <row r="10" spans="1:6" s="9" customFormat="1" ht="25.15" customHeight="1" x14ac:dyDescent="0.2">
      <c r="A10" s="44"/>
      <c r="B10" s="44"/>
      <c r="C10" s="29"/>
      <c r="D10" s="29"/>
      <c r="E10" s="58"/>
      <c r="F10" s="40"/>
    </row>
    <row r="11" spans="1:6" s="9" customFormat="1" ht="25.15" customHeight="1" x14ac:dyDescent="0.2">
      <c r="A11" s="67"/>
      <c r="B11" s="67"/>
      <c r="C11" s="29"/>
      <c r="D11" s="29"/>
      <c r="E11" s="58"/>
      <c r="F11" s="40"/>
    </row>
    <row r="12" spans="1:6" s="9" customFormat="1" ht="25.15" customHeight="1" x14ac:dyDescent="0.2">
      <c r="A12" s="67"/>
      <c r="B12" s="67"/>
      <c r="C12" s="29"/>
      <c r="D12" s="29"/>
      <c r="E12" s="58"/>
      <c r="F12" s="40"/>
    </row>
    <row r="13" spans="1:6" s="9" customFormat="1" ht="25.15" customHeight="1" x14ac:dyDescent="0.2">
      <c r="A13" s="67"/>
      <c r="B13" s="67"/>
      <c r="C13" s="29"/>
      <c r="D13" s="29"/>
      <c r="E13" s="58"/>
      <c r="F13" s="40"/>
    </row>
    <row r="14" spans="1:6" s="9" customFormat="1" ht="25.15" customHeight="1" x14ac:dyDescent="0.2">
      <c r="A14" s="67"/>
      <c r="B14" s="67"/>
      <c r="C14" s="29"/>
      <c r="D14" s="29"/>
      <c r="E14" s="58"/>
      <c r="F14" s="40"/>
    </row>
    <row r="15" spans="1:6" s="9" customFormat="1" ht="25.15" customHeight="1" x14ac:dyDescent="0.2">
      <c r="A15" s="67"/>
      <c r="B15" s="67"/>
      <c r="C15" s="29"/>
      <c r="D15" s="29"/>
      <c r="E15" s="58"/>
      <c r="F15" s="40"/>
    </row>
    <row r="16" spans="1:6" s="2" customFormat="1" ht="13.5" customHeight="1" x14ac:dyDescent="0.2">
      <c r="A16" s="54" t="s">
        <v>25</v>
      </c>
      <c r="B16" s="55"/>
      <c r="C16" s="56">
        <f>SUM(C5:C15)</f>
        <v>1347</v>
      </c>
      <c r="D16" s="56">
        <f>SUM(D5:D15)</f>
        <v>800</v>
      </c>
      <c r="E16" s="57">
        <f>SUM(E5:E15)</f>
        <v>800</v>
      </c>
      <c r="F16" s="23"/>
    </row>
    <row r="18" spans="1:1" x14ac:dyDescent="0.2">
      <c r="A18" s="37"/>
    </row>
    <row r="19" spans="1:1" x14ac:dyDescent="0.2">
      <c r="A19" s="39"/>
    </row>
    <row r="44" spans="3:5" x14ac:dyDescent="0.2">
      <c r="C44" s="35"/>
      <c r="D44" s="35"/>
      <c r="E44" s="35"/>
    </row>
  </sheetData>
  <mergeCells count="11">
    <mergeCell ref="A11:B11"/>
    <mergeCell ref="A12:B12"/>
    <mergeCell ref="A13:B13"/>
    <mergeCell ref="A14:B14"/>
    <mergeCell ref="A15:B15"/>
    <mergeCell ref="A9:B9"/>
    <mergeCell ref="A1:F1"/>
    <mergeCell ref="A5:B5"/>
    <mergeCell ref="A6:B6"/>
    <mergeCell ref="A7:B7"/>
    <mergeCell ref="A8:B8"/>
  </mergeCells>
  <pageMargins left="0.7" right="0.7" top="0.75" bottom="0.75" header="0.3" footer="0.3"/>
  <pageSetup scale="67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360EF52-59D0-41BF-88F3-B997C15737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Salaries</vt:lpstr>
      <vt:lpstr>Benefits</vt:lpstr>
      <vt:lpstr>Supplies</vt:lpstr>
      <vt:lpstr>Furniture &lt; $5K</vt:lpstr>
      <vt:lpstr>Machines &lt; $5K</vt:lpstr>
      <vt:lpstr>Software &lt; $5K</vt:lpstr>
      <vt:lpstr>Postage</vt:lpstr>
      <vt:lpstr>Subscriptions</vt:lpstr>
      <vt:lpstr>Software Maint</vt:lpstr>
      <vt:lpstr>Vehicle Maint</vt:lpstr>
      <vt:lpstr>Mileage</vt:lpstr>
      <vt:lpstr>Bank Chgs</vt:lpstr>
      <vt:lpstr>Communications</vt:lpstr>
      <vt:lpstr>Training</vt:lpstr>
      <vt:lpstr>Liability</vt:lpstr>
      <vt:lpstr>Admin Fee</vt:lpstr>
      <vt:lpstr>Freight</vt:lpstr>
      <vt:lpstr>Outside Serv</vt:lpstr>
      <vt:lpstr>Specialty</vt:lpstr>
      <vt:lpstr>Sponsorships</vt:lpstr>
      <vt:lpstr>BizDip</vt:lpstr>
      <vt:lpstr>Chamber</vt:lpstr>
      <vt:lpstr>HSC</vt:lpstr>
      <vt:lpstr>Local Programs</vt:lpstr>
      <vt:lpstr>Volunteer Prog</vt:lpstr>
      <vt:lpstr>Music Factory</vt:lpstr>
      <vt:lpstr>Rentals</vt:lpstr>
      <vt:lpstr>Memberships</vt:lpstr>
      <vt:lpstr>Transfers</vt:lpstr>
      <vt:lpstr>Machines &gt; $5K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Marketing budget plan estimates</dc:title>
  <dc:creator>Marianne Lauda</dc:creator>
  <cp:lastModifiedBy>Marianne Lauda</cp:lastModifiedBy>
  <cp:lastPrinted>2017-03-30T19:02:04Z</cp:lastPrinted>
  <dcterms:created xsi:type="dcterms:W3CDTF">2015-03-19T16:14:11Z</dcterms:created>
  <dcterms:modified xsi:type="dcterms:W3CDTF">2018-05-17T19:16:46Z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TC011507371033</vt:lpwstr>
  </property>
</Properties>
</file>